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ck\Desktop\"/>
    </mc:Choice>
  </mc:AlternateContent>
  <xr:revisionPtr revIDLastSave="0" documentId="13_ncr:1_{7D31925B-9AFB-49C7-B815-89CB8845EDC5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PSC ROI timecourse GSG  ER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92" i="3" l="1"/>
  <c r="L293" i="3"/>
  <c r="K3" i="3"/>
  <c r="L33" i="3" s="1"/>
  <c r="M33" i="3" s="1"/>
  <c r="N33" i="3" s="1"/>
  <c r="J6" i="3"/>
  <c r="J4" i="3"/>
  <c r="J5" i="3"/>
  <c r="J7" i="3"/>
  <c r="J8" i="3"/>
  <c r="L8" i="3" s="1"/>
  <c r="M8" i="3" s="1"/>
  <c r="N8" i="3" s="1"/>
  <c r="J9" i="3"/>
  <c r="L9" i="3" s="1"/>
  <c r="M9" i="3" s="1"/>
  <c r="N9" i="3" s="1"/>
  <c r="J10" i="3"/>
  <c r="L10" i="3" s="1"/>
  <c r="M10" i="3" s="1"/>
  <c r="N10" i="3" s="1"/>
  <c r="J11" i="3"/>
  <c r="L11" i="3" s="1"/>
  <c r="M11" i="3" s="1"/>
  <c r="N11" i="3" s="1"/>
  <c r="J12" i="3"/>
  <c r="L12" i="3" s="1"/>
  <c r="M12" i="3" s="1"/>
  <c r="N12" i="3" s="1"/>
  <c r="J13" i="3"/>
  <c r="L13" i="3" s="1"/>
  <c r="M13" i="3" s="1"/>
  <c r="N13" i="3" s="1"/>
  <c r="J14" i="3"/>
  <c r="J15" i="3"/>
  <c r="J16" i="3"/>
  <c r="J17" i="3"/>
  <c r="J18" i="3"/>
  <c r="J19" i="3"/>
  <c r="J20" i="3"/>
  <c r="J21" i="3"/>
  <c r="J22" i="3"/>
  <c r="J23" i="3"/>
  <c r="L23" i="3" s="1"/>
  <c r="M23" i="3" s="1"/>
  <c r="N23" i="3" s="1"/>
  <c r="J24" i="3"/>
  <c r="L24" i="3" s="1"/>
  <c r="M24" i="3" s="1"/>
  <c r="N24" i="3" s="1"/>
  <c r="J25" i="3"/>
  <c r="L25" i="3" s="1"/>
  <c r="M25" i="3" s="1"/>
  <c r="N25" i="3" s="1"/>
  <c r="J26" i="3"/>
  <c r="L26" i="3" s="1"/>
  <c r="M26" i="3" s="1"/>
  <c r="N26" i="3" s="1"/>
  <c r="J27" i="3"/>
  <c r="L27" i="3" s="1"/>
  <c r="M27" i="3" s="1"/>
  <c r="N27" i="3" s="1"/>
  <c r="J28" i="3"/>
  <c r="L28" i="3" s="1"/>
  <c r="M28" i="3" s="1"/>
  <c r="N28" i="3" s="1"/>
  <c r="J29" i="3"/>
  <c r="L29" i="3" s="1"/>
  <c r="M29" i="3" s="1"/>
  <c r="N29" i="3" s="1"/>
  <c r="J30" i="3"/>
  <c r="J31" i="3"/>
  <c r="J32" i="3"/>
  <c r="J33" i="3"/>
  <c r="J34" i="3"/>
  <c r="J35" i="3"/>
  <c r="J36" i="3"/>
  <c r="J37" i="3"/>
  <c r="J38" i="3"/>
  <c r="J39" i="3"/>
  <c r="J40" i="3"/>
  <c r="L40" i="3" s="1"/>
  <c r="M40" i="3" s="1"/>
  <c r="N40" i="3" s="1"/>
  <c r="J41" i="3"/>
  <c r="L41" i="3" s="1"/>
  <c r="M41" i="3" s="1"/>
  <c r="N41" i="3" s="1"/>
  <c r="J42" i="3"/>
  <c r="L42" i="3" s="1"/>
  <c r="M42" i="3" s="1"/>
  <c r="N42" i="3" s="1"/>
  <c r="J43" i="3"/>
  <c r="L43" i="3" s="1"/>
  <c r="M43" i="3" s="1"/>
  <c r="N43" i="3" s="1"/>
  <c r="J44" i="3"/>
  <c r="L44" i="3" s="1"/>
  <c r="M44" i="3" s="1"/>
  <c r="N44" i="3" s="1"/>
  <c r="J45" i="3"/>
  <c r="L45" i="3" s="1"/>
  <c r="M45" i="3" s="1"/>
  <c r="N45" i="3" s="1"/>
  <c r="J46" i="3"/>
  <c r="J47" i="3"/>
  <c r="J48" i="3"/>
  <c r="J49" i="3"/>
  <c r="J50" i="3"/>
  <c r="J51" i="3"/>
  <c r="J52" i="3"/>
  <c r="J53" i="3"/>
  <c r="J54" i="3"/>
  <c r="J55" i="3"/>
  <c r="J56" i="3"/>
  <c r="J57" i="3"/>
  <c r="L57" i="3" s="1"/>
  <c r="M57" i="3" s="1"/>
  <c r="N57" i="3" s="1"/>
  <c r="J58" i="3"/>
  <c r="L58" i="3" s="1"/>
  <c r="M58" i="3" s="1"/>
  <c r="N58" i="3" s="1"/>
  <c r="J59" i="3"/>
  <c r="L59" i="3" s="1"/>
  <c r="M59" i="3" s="1"/>
  <c r="N59" i="3" s="1"/>
  <c r="J60" i="3"/>
  <c r="L60" i="3" s="1"/>
  <c r="M60" i="3" s="1"/>
  <c r="N60" i="3" s="1"/>
  <c r="J61" i="3"/>
  <c r="L61" i="3" s="1"/>
  <c r="M61" i="3" s="1"/>
  <c r="N61" i="3" s="1"/>
  <c r="J62" i="3"/>
  <c r="J63" i="3"/>
  <c r="J64" i="3"/>
  <c r="J65" i="3"/>
  <c r="J66" i="3"/>
  <c r="J67" i="3"/>
  <c r="J68" i="3"/>
  <c r="J69" i="3"/>
  <c r="J70" i="3"/>
  <c r="J71" i="3"/>
  <c r="L71" i="3" s="1"/>
  <c r="M71" i="3" s="1"/>
  <c r="N71" i="3" s="1"/>
  <c r="J72" i="3"/>
  <c r="J73" i="3"/>
  <c r="J74" i="3"/>
  <c r="L74" i="3" s="1"/>
  <c r="M74" i="3" s="1"/>
  <c r="N74" i="3" s="1"/>
  <c r="J75" i="3"/>
  <c r="L75" i="3" s="1"/>
  <c r="M75" i="3" s="1"/>
  <c r="N75" i="3" s="1"/>
  <c r="J76" i="3"/>
  <c r="L76" i="3" s="1"/>
  <c r="M76" i="3" s="1"/>
  <c r="N76" i="3" s="1"/>
  <c r="J77" i="3"/>
  <c r="L77" i="3" s="1"/>
  <c r="M77" i="3" s="1"/>
  <c r="N77" i="3" s="1"/>
  <c r="J78" i="3"/>
  <c r="J79" i="3"/>
  <c r="J80" i="3"/>
  <c r="J81" i="3"/>
  <c r="J82" i="3"/>
  <c r="J83" i="3"/>
  <c r="J84" i="3"/>
  <c r="J85" i="3"/>
  <c r="J86" i="3"/>
  <c r="J87" i="3"/>
  <c r="L87" i="3" s="1"/>
  <c r="M87" i="3" s="1"/>
  <c r="N87" i="3" s="1"/>
  <c r="J88" i="3"/>
  <c r="L88" i="3" s="1"/>
  <c r="M88" i="3" s="1"/>
  <c r="N88" i="3" s="1"/>
  <c r="J89" i="3"/>
  <c r="J90" i="3"/>
  <c r="L90" i="3" s="1"/>
  <c r="M90" i="3" s="1"/>
  <c r="N90" i="3" s="1"/>
  <c r="J91" i="3"/>
  <c r="L91" i="3" s="1"/>
  <c r="M91" i="3" s="1"/>
  <c r="N91" i="3" s="1"/>
  <c r="J92" i="3"/>
  <c r="L92" i="3" s="1"/>
  <c r="M92" i="3" s="1"/>
  <c r="N92" i="3" s="1"/>
  <c r="J93" i="3"/>
  <c r="L93" i="3" s="1"/>
  <c r="M93" i="3" s="1"/>
  <c r="N93" i="3" s="1"/>
  <c r="J94" i="3"/>
  <c r="J95" i="3"/>
  <c r="J96" i="3"/>
  <c r="J97" i="3"/>
  <c r="J98" i="3"/>
  <c r="J99" i="3"/>
  <c r="J100" i="3"/>
  <c r="J101" i="3"/>
  <c r="J102" i="3"/>
  <c r="J103" i="3"/>
  <c r="L103" i="3" s="1"/>
  <c r="M103" i="3" s="1"/>
  <c r="N103" i="3" s="1"/>
  <c r="J104" i="3"/>
  <c r="L104" i="3" s="1"/>
  <c r="M104" i="3" s="1"/>
  <c r="N104" i="3" s="1"/>
  <c r="J105" i="3"/>
  <c r="L105" i="3" s="1"/>
  <c r="M105" i="3" s="1"/>
  <c r="N105" i="3" s="1"/>
  <c r="J106" i="3"/>
  <c r="J107" i="3"/>
  <c r="L107" i="3" s="1"/>
  <c r="M107" i="3" s="1"/>
  <c r="N107" i="3" s="1"/>
  <c r="J108" i="3"/>
  <c r="L108" i="3" s="1"/>
  <c r="M108" i="3" s="1"/>
  <c r="N108" i="3" s="1"/>
  <c r="J109" i="3"/>
  <c r="L109" i="3" s="1"/>
  <c r="M109" i="3" s="1"/>
  <c r="N109" i="3" s="1"/>
  <c r="J110" i="3"/>
  <c r="J111" i="3"/>
  <c r="J112" i="3"/>
  <c r="J113" i="3"/>
  <c r="J114" i="3"/>
  <c r="J115" i="3"/>
  <c r="J116" i="3"/>
  <c r="J117" i="3"/>
  <c r="J118" i="3"/>
  <c r="J119" i="3"/>
  <c r="L119" i="3" s="1"/>
  <c r="M119" i="3" s="1"/>
  <c r="N119" i="3" s="1"/>
  <c r="J120" i="3"/>
  <c r="L120" i="3" s="1"/>
  <c r="M120" i="3" s="1"/>
  <c r="N120" i="3" s="1"/>
  <c r="J121" i="3"/>
  <c r="L121" i="3" s="1"/>
  <c r="M121" i="3" s="1"/>
  <c r="N121" i="3" s="1"/>
  <c r="J122" i="3"/>
  <c r="J123" i="3"/>
  <c r="L123" i="3" s="1"/>
  <c r="M123" i="3" s="1"/>
  <c r="N123" i="3" s="1"/>
  <c r="J124" i="3"/>
  <c r="L124" i="3" s="1"/>
  <c r="M124" i="3" s="1"/>
  <c r="N124" i="3" s="1"/>
  <c r="J125" i="3"/>
  <c r="L125" i="3" s="1"/>
  <c r="M125" i="3" s="1"/>
  <c r="N125" i="3" s="1"/>
  <c r="J126" i="3"/>
  <c r="J127" i="3"/>
  <c r="J128" i="3"/>
  <c r="J129" i="3"/>
  <c r="J130" i="3"/>
  <c r="J131" i="3"/>
  <c r="J132" i="3"/>
  <c r="J133" i="3"/>
  <c r="J134" i="3"/>
  <c r="J135" i="3"/>
  <c r="L135" i="3" s="1"/>
  <c r="M135" i="3" s="1"/>
  <c r="N135" i="3" s="1"/>
  <c r="J136" i="3"/>
  <c r="L136" i="3" s="1"/>
  <c r="M136" i="3" s="1"/>
  <c r="N136" i="3" s="1"/>
  <c r="J137" i="3"/>
  <c r="L137" i="3" s="1"/>
  <c r="M137" i="3" s="1"/>
  <c r="N137" i="3" s="1"/>
  <c r="J138" i="3"/>
  <c r="L138" i="3" s="1"/>
  <c r="M138" i="3" s="1"/>
  <c r="N138" i="3" s="1"/>
  <c r="J139" i="3"/>
  <c r="L139" i="3" s="1"/>
  <c r="M139" i="3" s="1"/>
  <c r="N139" i="3" s="1"/>
  <c r="J140" i="3"/>
  <c r="L140" i="3" s="1"/>
  <c r="M140" i="3" s="1"/>
  <c r="N140" i="3" s="1"/>
  <c r="J141" i="3"/>
  <c r="L141" i="3" s="1"/>
  <c r="M141" i="3" s="1"/>
  <c r="N141" i="3" s="1"/>
  <c r="J142" i="3"/>
  <c r="J143" i="3"/>
  <c r="J144" i="3"/>
  <c r="J145" i="3"/>
  <c r="J146" i="3"/>
  <c r="J147" i="3"/>
  <c r="J148" i="3"/>
  <c r="J149" i="3"/>
  <c r="J150" i="3"/>
  <c r="J151" i="3"/>
  <c r="L151" i="3" s="1"/>
  <c r="M151" i="3" s="1"/>
  <c r="N151" i="3" s="1"/>
  <c r="J152" i="3"/>
  <c r="L152" i="3" s="1"/>
  <c r="M152" i="3" s="1"/>
  <c r="N152" i="3" s="1"/>
  <c r="J153" i="3"/>
  <c r="L153" i="3" s="1"/>
  <c r="M153" i="3" s="1"/>
  <c r="N153" i="3" s="1"/>
  <c r="J154" i="3"/>
  <c r="L154" i="3" s="1"/>
  <c r="M154" i="3" s="1"/>
  <c r="N154" i="3" s="1"/>
  <c r="J155" i="3"/>
  <c r="J156" i="3"/>
  <c r="L156" i="3" s="1"/>
  <c r="M156" i="3" s="1"/>
  <c r="N156" i="3" s="1"/>
  <c r="J157" i="3"/>
  <c r="L157" i="3" s="1"/>
  <c r="M157" i="3" s="1"/>
  <c r="N157" i="3" s="1"/>
  <c r="J158" i="3"/>
  <c r="J159" i="3"/>
  <c r="J160" i="3"/>
  <c r="J161" i="3"/>
  <c r="J162" i="3"/>
  <c r="J163" i="3"/>
  <c r="J164" i="3"/>
  <c r="J165" i="3"/>
  <c r="J166" i="3"/>
  <c r="J167" i="3"/>
  <c r="L167" i="3" s="1"/>
  <c r="M167" i="3" s="1"/>
  <c r="N167" i="3" s="1"/>
  <c r="J168" i="3"/>
  <c r="L168" i="3" s="1"/>
  <c r="M168" i="3" s="1"/>
  <c r="N168" i="3" s="1"/>
  <c r="J169" i="3"/>
  <c r="L169" i="3" s="1"/>
  <c r="M169" i="3" s="1"/>
  <c r="N169" i="3" s="1"/>
  <c r="J170" i="3"/>
  <c r="L170" i="3" s="1"/>
  <c r="M170" i="3" s="1"/>
  <c r="N170" i="3" s="1"/>
  <c r="J171" i="3"/>
  <c r="J172" i="3"/>
  <c r="L172" i="3" s="1"/>
  <c r="M172" i="3" s="1"/>
  <c r="N172" i="3" s="1"/>
  <c r="J173" i="3"/>
  <c r="L173" i="3" s="1"/>
  <c r="M173" i="3" s="1"/>
  <c r="N173" i="3" s="1"/>
  <c r="J174" i="3"/>
  <c r="J175" i="3"/>
  <c r="J176" i="3"/>
  <c r="J177" i="3"/>
  <c r="J178" i="3"/>
  <c r="J179" i="3"/>
  <c r="J180" i="3"/>
  <c r="J181" i="3"/>
  <c r="J182" i="3"/>
  <c r="J183" i="3"/>
  <c r="L183" i="3" s="1"/>
  <c r="M183" i="3" s="1"/>
  <c r="N183" i="3" s="1"/>
  <c r="J184" i="3"/>
  <c r="L184" i="3" s="1"/>
  <c r="M184" i="3" s="1"/>
  <c r="N184" i="3" s="1"/>
  <c r="J185" i="3"/>
  <c r="L185" i="3" s="1"/>
  <c r="M185" i="3" s="1"/>
  <c r="N185" i="3" s="1"/>
  <c r="J186" i="3"/>
  <c r="L186" i="3" s="1"/>
  <c r="M186" i="3" s="1"/>
  <c r="N186" i="3" s="1"/>
  <c r="J187" i="3"/>
  <c r="L187" i="3" s="1"/>
  <c r="M187" i="3" s="1"/>
  <c r="N187" i="3" s="1"/>
  <c r="J188" i="3"/>
  <c r="J189" i="3"/>
  <c r="L189" i="3" s="1"/>
  <c r="M189" i="3" s="1"/>
  <c r="N189" i="3" s="1"/>
  <c r="J190" i="3"/>
  <c r="J191" i="3"/>
  <c r="J192" i="3"/>
  <c r="J193" i="3"/>
  <c r="J194" i="3"/>
  <c r="J195" i="3"/>
  <c r="J196" i="3"/>
  <c r="J197" i="3"/>
  <c r="J198" i="3"/>
  <c r="J199" i="3"/>
  <c r="L199" i="3" s="1"/>
  <c r="M199" i="3" s="1"/>
  <c r="N199" i="3" s="1"/>
  <c r="J200" i="3"/>
  <c r="L200" i="3" s="1"/>
  <c r="M200" i="3" s="1"/>
  <c r="N200" i="3" s="1"/>
  <c r="J201" i="3"/>
  <c r="L201" i="3" s="1"/>
  <c r="M201" i="3" s="1"/>
  <c r="N201" i="3" s="1"/>
  <c r="J202" i="3"/>
  <c r="L202" i="3" s="1"/>
  <c r="M202" i="3" s="1"/>
  <c r="N202" i="3" s="1"/>
  <c r="J203" i="3"/>
  <c r="L203" i="3" s="1"/>
  <c r="M203" i="3" s="1"/>
  <c r="N203" i="3" s="1"/>
  <c r="J204" i="3"/>
  <c r="J205" i="3"/>
  <c r="J206" i="3"/>
  <c r="J207" i="3"/>
  <c r="J208" i="3"/>
  <c r="J209" i="3"/>
  <c r="J210" i="3"/>
  <c r="J211" i="3"/>
  <c r="J212" i="3"/>
  <c r="J213" i="3"/>
  <c r="J214" i="3"/>
  <c r="J215" i="3"/>
  <c r="L215" i="3" s="1"/>
  <c r="M215" i="3" s="1"/>
  <c r="N215" i="3" s="1"/>
  <c r="J216" i="3"/>
  <c r="L216" i="3" s="1"/>
  <c r="M216" i="3" s="1"/>
  <c r="N216" i="3" s="1"/>
  <c r="J217" i="3"/>
  <c r="L217" i="3" s="1"/>
  <c r="M217" i="3" s="1"/>
  <c r="N217" i="3" s="1"/>
  <c r="J218" i="3"/>
  <c r="L218" i="3" s="1"/>
  <c r="M218" i="3" s="1"/>
  <c r="N218" i="3" s="1"/>
  <c r="J219" i="3"/>
  <c r="L219" i="3" s="1"/>
  <c r="M219" i="3" s="1"/>
  <c r="N219" i="3" s="1"/>
  <c r="J220" i="3"/>
  <c r="L220" i="3" s="1"/>
  <c r="M220" i="3" s="1"/>
  <c r="N220" i="3" s="1"/>
  <c r="J221" i="3"/>
  <c r="J222" i="3"/>
  <c r="J223" i="3"/>
  <c r="J224" i="3"/>
  <c r="J225" i="3"/>
  <c r="J226" i="3"/>
  <c r="J227" i="3"/>
  <c r="J228" i="3"/>
  <c r="J229" i="3"/>
  <c r="J230" i="3"/>
  <c r="J231" i="3"/>
  <c r="L231" i="3" s="1"/>
  <c r="M231" i="3" s="1"/>
  <c r="N231" i="3" s="1"/>
  <c r="J232" i="3"/>
  <c r="L232" i="3" s="1"/>
  <c r="M232" i="3" s="1"/>
  <c r="N232" i="3" s="1"/>
  <c r="J233" i="3"/>
  <c r="L233" i="3" s="1"/>
  <c r="M233" i="3" s="1"/>
  <c r="N233" i="3" s="1"/>
  <c r="J234" i="3"/>
  <c r="L234" i="3" s="1"/>
  <c r="M234" i="3" s="1"/>
  <c r="N234" i="3" s="1"/>
  <c r="J235" i="3"/>
  <c r="L235" i="3" s="1"/>
  <c r="M235" i="3" s="1"/>
  <c r="N235" i="3" s="1"/>
  <c r="J236" i="3"/>
  <c r="L236" i="3" s="1"/>
  <c r="M236" i="3" s="1"/>
  <c r="N236" i="3" s="1"/>
  <c r="J237" i="3"/>
  <c r="L237" i="3" s="1"/>
  <c r="M237" i="3" s="1"/>
  <c r="N237" i="3" s="1"/>
  <c r="J238" i="3"/>
  <c r="J239" i="3"/>
  <c r="J240" i="3"/>
  <c r="J241" i="3"/>
  <c r="J242" i="3"/>
  <c r="J243" i="3"/>
  <c r="J244" i="3"/>
  <c r="J245" i="3"/>
  <c r="J246" i="3"/>
  <c r="J247" i="3"/>
  <c r="L247" i="3" s="1"/>
  <c r="M247" i="3" s="1"/>
  <c r="N247" i="3" s="1"/>
  <c r="J248" i="3"/>
  <c r="L248" i="3" s="1"/>
  <c r="M248" i="3" s="1"/>
  <c r="N248" i="3" s="1"/>
  <c r="J249" i="3"/>
  <c r="L249" i="3" s="1"/>
  <c r="M249" i="3" s="1"/>
  <c r="N249" i="3" s="1"/>
  <c r="J250" i="3"/>
  <c r="L250" i="3" s="1"/>
  <c r="M250" i="3" s="1"/>
  <c r="N250" i="3" s="1"/>
  <c r="J251" i="3"/>
  <c r="L251" i="3" s="1"/>
  <c r="M251" i="3" s="1"/>
  <c r="N251" i="3" s="1"/>
  <c r="J252" i="3"/>
  <c r="L252" i="3" s="1"/>
  <c r="M252" i="3" s="1"/>
  <c r="N252" i="3" s="1"/>
  <c r="J253" i="3"/>
  <c r="L253" i="3" s="1"/>
  <c r="M253" i="3" s="1"/>
  <c r="N253" i="3" s="1"/>
  <c r="J254" i="3"/>
  <c r="J255" i="3"/>
  <c r="J256" i="3"/>
  <c r="J257" i="3"/>
  <c r="J258" i="3"/>
  <c r="J259" i="3"/>
  <c r="J260" i="3"/>
  <c r="J261" i="3"/>
  <c r="J262" i="3"/>
  <c r="J263" i="3"/>
  <c r="L263" i="3" s="1"/>
  <c r="M263" i="3" s="1"/>
  <c r="N263" i="3" s="1"/>
  <c r="J264" i="3"/>
  <c r="L264" i="3" s="1"/>
  <c r="M264" i="3" s="1"/>
  <c r="N264" i="3" s="1"/>
  <c r="J265" i="3"/>
  <c r="L265" i="3" s="1"/>
  <c r="M265" i="3" s="1"/>
  <c r="N265" i="3" s="1"/>
  <c r="J266" i="3"/>
  <c r="L266" i="3" s="1"/>
  <c r="M266" i="3" s="1"/>
  <c r="N266" i="3" s="1"/>
  <c r="J267" i="3"/>
  <c r="L267" i="3" s="1"/>
  <c r="M267" i="3" s="1"/>
  <c r="N267" i="3" s="1"/>
  <c r="J268" i="3"/>
  <c r="L268" i="3" s="1"/>
  <c r="M268" i="3" s="1"/>
  <c r="N268" i="3" s="1"/>
  <c r="J269" i="3"/>
  <c r="L269" i="3" s="1"/>
  <c r="M269" i="3" s="1"/>
  <c r="N269" i="3" s="1"/>
  <c r="J270" i="3"/>
  <c r="J271" i="3"/>
  <c r="J272" i="3"/>
  <c r="J273" i="3"/>
  <c r="J274" i="3"/>
  <c r="J275" i="3"/>
  <c r="J276" i="3"/>
  <c r="J277" i="3"/>
  <c r="J278" i="3"/>
  <c r="J279" i="3"/>
  <c r="L279" i="3" s="1"/>
  <c r="M279" i="3" s="1"/>
  <c r="N279" i="3" s="1"/>
  <c r="J280" i="3"/>
  <c r="L280" i="3" s="1"/>
  <c r="M280" i="3" s="1"/>
  <c r="N280" i="3" s="1"/>
  <c r="J281" i="3"/>
  <c r="J282" i="3"/>
  <c r="L282" i="3" s="1"/>
  <c r="M282" i="3" s="1"/>
  <c r="N282" i="3" s="1"/>
  <c r="J283" i="3"/>
  <c r="L283" i="3" s="1"/>
  <c r="M283" i="3" s="1"/>
  <c r="N283" i="3" s="1"/>
  <c r="J284" i="3"/>
  <c r="L284" i="3" s="1"/>
  <c r="M284" i="3" s="1"/>
  <c r="N284" i="3" s="1"/>
  <c r="J285" i="3"/>
  <c r="L285" i="3" s="1"/>
  <c r="M285" i="3" s="1"/>
  <c r="N285" i="3" s="1"/>
  <c r="J286" i="3"/>
  <c r="L286" i="3" s="1"/>
  <c r="J287" i="3"/>
  <c r="L287" i="3" s="1"/>
  <c r="J288" i="3"/>
  <c r="L288" i="3" s="1"/>
  <c r="J289" i="3"/>
  <c r="N289" i="3" s="1"/>
  <c r="J290" i="3"/>
  <c r="N290" i="3" s="1"/>
  <c r="J291" i="3"/>
  <c r="N291" i="3" s="1"/>
  <c r="J292" i="3"/>
  <c r="N292" i="3" s="1"/>
  <c r="J293" i="3"/>
  <c r="N293" i="3" s="1"/>
  <c r="J3" i="3"/>
  <c r="O93" i="3" l="1"/>
  <c r="O76" i="3"/>
  <c r="O60" i="3"/>
  <c r="O44" i="3"/>
  <c r="O28" i="3"/>
  <c r="O77" i="3"/>
  <c r="O91" i="3"/>
  <c r="O43" i="3"/>
  <c r="O27" i="3"/>
  <c r="O90" i="3"/>
  <c r="O74" i="3"/>
  <c r="O58" i="3"/>
  <c r="O42" i="3"/>
  <c r="O57" i="3"/>
  <c r="O41" i="3"/>
  <c r="O25" i="3"/>
  <c r="O61" i="3"/>
  <c r="O88" i="3"/>
  <c r="O23" i="3"/>
  <c r="O45" i="3"/>
  <c r="O40" i="3"/>
  <c r="O71" i="3"/>
  <c r="O24" i="3"/>
  <c r="O33" i="3"/>
  <c r="O87" i="3"/>
  <c r="L188" i="3"/>
  <c r="M188" i="3" s="1"/>
  <c r="N188" i="3" s="1"/>
  <c r="O92" i="3" s="1"/>
  <c r="L31" i="3"/>
  <c r="M31" i="3" s="1"/>
  <c r="N31" i="3" s="1"/>
  <c r="L254" i="3"/>
  <c r="M254" i="3" s="1"/>
  <c r="N254" i="3" s="1"/>
  <c r="N288" i="3"/>
  <c r="L274" i="3"/>
  <c r="M274" i="3" s="1"/>
  <c r="N274" i="3" s="1"/>
  <c r="L239" i="3"/>
  <c r="M239" i="3" s="1"/>
  <c r="N239" i="3" s="1"/>
  <c r="L230" i="3"/>
  <c r="M230" i="3" s="1"/>
  <c r="N230" i="3" s="1"/>
  <c r="L197" i="3"/>
  <c r="M197" i="3" s="1"/>
  <c r="N197" i="3" s="1"/>
  <c r="L190" i="3"/>
  <c r="M190" i="3" s="1"/>
  <c r="N190" i="3" s="1"/>
  <c r="L180" i="3"/>
  <c r="M180" i="3" s="1"/>
  <c r="N180" i="3" s="1"/>
  <c r="L131" i="3"/>
  <c r="M131" i="3" s="1"/>
  <c r="N131" i="3" s="1"/>
  <c r="L82" i="3"/>
  <c r="M82" i="3" s="1"/>
  <c r="N82" i="3" s="1"/>
  <c r="O82" i="3" s="1"/>
  <c r="L49" i="3"/>
  <c r="M49" i="3" s="1"/>
  <c r="N49" i="3" s="1"/>
  <c r="L32" i="3"/>
  <c r="M32" i="3" s="1"/>
  <c r="N32" i="3" s="1"/>
  <c r="O32" i="3" s="1"/>
  <c r="L155" i="3"/>
  <c r="M155" i="3" s="1"/>
  <c r="N155" i="3" s="1"/>
  <c r="O59" i="3" s="1"/>
  <c r="N287" i="3"/>
  <c r="L255" i="3"/>
  <c r="M255" i="3" s="1"/>
  <c r="N255" i="3" s="1"/>
  <c r="L246" i="3"/>
  <c r="M246" i="3" s="1"/>
  <c r="N246" i="3" s="1"/>
  <c r="L213" i="3"/>
  <c r="M213" i="3" s="1"/>
  <c r="N213" i="3" s="1"/>
  <c r="L206" i="3"/>
  <c r="M206" i="3" s="1"/>
  <c r="N206" i="3" s="1"/>
  <c r="L196" i="3"/>
  <c r="M196" i="3" s="1"/>
  <c r="N196" i="3" s="1"/>
  <c r="L147" i="3"/>
  <c r="M147" i="3" s="1"/>
  <c r="N147" i="3" s="1"/>
  <c r="L98" i="3"/>
  <c r="M98" i="3" s="1"/>
  <c r="N98" i="3" s="1"/>
  <c r="O98" i="3" s="1"/>
  <c r="L65" i="3"/>
  <c r="M65" i="3" s="1"/>
  <c r="N65" i="3" s="1"/>
  <c r="L48" i="3"/>
  <c r="M48" i="3" s="1"/>
  <c r="N48" i="3" s="1"/>
  <c r="L106" i="3"/>
  <c r="M106" i="3" s="1"/>
  <c r="N106" i="3" s="1"/>
  <c r="O10" i="3" s="1"/>
  <c r="L7" i="3"/>
  <c r="M7" i="3" s="1"/>
  <c r="N7" i="3" s="1"/>
  <c r="O7" i="3" s="1"/>
  <c r="N286" i="3"/>
  <c r="L273" i="3"/>
  <c r="M273" i="3" s="1"/>
  <c r="N273" i="3" s="1"/>
  <c r="L229" i="3"/>
  <c r="M229" i="3" s="1"/>
  <c r="N229" i="3" s="1"/>
  <c r="L222" i="3"/>
  <c r="M222" i="3" s="1"/>
  <c r="N222" i="3" s="1"/>
  <c r="L212" i="3"/>
  <c r="M212" i="3" s="1"/>
  <c r="N212" i="3" s="1"/>
  <c r="L163" i="3"/>
  <c r="M163" i="3" s="1"/>
  <c r="N163" i="3" s="1"/>
  <c r="L114" i="3"/>
  <c r="M114" i="3" s="1"/>
  <c r="N114" i="3" s="1"/>
  <c r="L81" i="3"/>
  <c r="M81" i="3" s="1"/>
  <c r="N81" i="3" s="1"/>
  <c r="L64" i="3"/>
  <c r="M64" i="3" s="1"/>
  <c r="N64" i="3" s="1"/>
  <c r="L244" i="3"/>
  <c r="M244" i="3" s="1"/>
  <c r="N244" i="3" s="1"/>
  <c r="L221" i="3"/>
  <c r="M221" i="3" s="1"/>
  <c r="N221" i="3" s="1"/>
  <c r="O29" i="3" s="1"/>
  <c r="L204" i="3"/>
  <c r="M204" i="3" s="1"/>
  <c r="N204" i="3" s="1"/>
  <c r="O12" i="3" s="1"/>
  <c r="L195" i="3"/>
  <c r="M195" i="3" s="1"/>
  <c r="N195" i="3" s="1"/>
  <c r="L171" i="3"/>
  <c r="M171" i="3" s="1"/>
  <c r="N171" i="3" s="1"/>
  <c r="O75" i="3" s="1"/>
  <c r="L146" i="3"/>
  <c r="M146" i="3" s="1"/>
  <c r="N146" i="3" s="1"/>
  <c r="L122" i="3"/>
  <c r="M122" i="3" s="1"/>
  <c r="N122" i="3" s="1"/>
  <c r="O26" i="3" s="1"/>
  <c r="L113" i="3"/>
  <c r="M113" i="3" s="1"/>
  <c r="N113" i="3" s="1"/>
  <c r="L96" i="3"/>
  <c r="M96" i="3" s="1"/>
  <c r="N96" i="3" s="1"/>
  <c r="L89" i="3"/>
  <c r="M89" i="3" s="1"/>
  <c r="N89" i="3" s="1"/>
  <c r="O89" i="3" s="1"/>
  <c r="L72" i="3"/>
  <c r="M72" i="3" s="1"/>
  <c r="N72" i="3" s="1"/>
  <c r="O72" i="3" s="1"/>
  <c r="L55" i="3"/>
  <c r="M55" i="3" s="1"/>
  <c r="N55" i="3" s="1"/>
  <c r="O55" i="3" s="1"/>
  <c r="L47" i="3"/>
  <c r="M47" i="3" s="1"/>
  <c r="N47" i="3" s="1"/>
  <c r="L38" i="3"/>
  <c r="M38" i="3" s="1"/>
  <c r="N38" i="3" s="1"/>
  <c r="L22" i="3"/>
  <c r="M22" i="3" s="1"/>
  <c r="N22" i="3" s="1"/>
  <c r="L292" i="3"/>
  <c r="M290" i="3"/>
  <c r="L4" i="3"/>
  <c r="M4" i="3" s="1"/>
  <c r="N4" i="3" s="1"/>
  <c r="L271" i="3"/>
  <c r="M271" i="3" s="1"/>
  <c r="N271" i="3" s="1"/>
  <c r="L261" i="3"/>
  <c r="M261" i="3" s="1"/>
  <c r="N261" i="3" s="1"/>
  <c r="L211" i="3"/>
  <c r="M211" i="3" s="1"/>
  <c r="N211" i="3" s="1"/>
  <c r="L162" i="3"/>
  <c r="M162" i="3" s="1"/>
  <c r="N162" i="3" s="1"/>
  <c r="L129" i="3"/>
  <c r="M129" i="3" s="1"/>
  <c r="N129" i="3" s="1"/>
  <c r="L112" i="3"/>
  <c r="M112" i="3" s="1"/>
  <c r="N112" i="3" s="1"/>
  <c r="O16" i="3" s="1"/>
  <c r="L63" i="3"/>
  <c r="M63" i="3" s="1"/>
  <c r="N63" i="3" s="1"/>
  <c r="O63" i="3" s="1"/>
  <c r="L54" i="3"/>
  <c r="M54" i="3" s="1"/>
  <c r="N54" i="3" s="1"/>
  <c r="O54" i="3" s="1"/>
  <c r="L21" i="3"/>
  <c r="M21" i="3" s="1"/>
  <c r="N21" i="3" s="1"/>
  <c r="O21" i="3" s="1"/>
  <c r="L6" i="3"/>
  <c r="M6" i="3" s="1"/>
  <c r="N6" i="3" s="1"/>
  <c r="L73" i="3"/>
  <c r="M73" i="3" s="1"/>
  <c r="N73" i="3" s="1"/>
  <c r="O73" i="3" s="1"/>
  <c r="L291" i="3"/>
  <c r="M289" i="3"/>
  <c r="L3" i="3"/>
  <c r="M3" i="3" s="1"/>
  <c r="N3" i="3" s="1"/>
  <c r="L260" i="3"/>
  <c r="M260" i="3" s="1"/>
  <c r="N260" i="3" s="1"/>
  <c r="L227" i="3"/>
  <c r="M227" i="3" s="1"/>
  <c r="N227" i="3" s="1"/>
  <c r="L178" i="3"/>
  <c r="M178" i="3" s="1"/>
  <c r="N178" i="3" s="1"/>
  <c r="L145" i="3"/>
  <c r="M145" i="3" s="1"/>
  <c r="N145" i="3" s="1"/>
  <c r="L128" i="3"/>
  <c r="M128" i="3" s="1"/>
  <c r="N128" i="3" s="1"/>
  <c r="L79" i="3"/>
  <c r="M79" i="3" s="1"/>
  <c r="N79" i="3" s="1"/>
  <c r="L70" i="3"/>
  <c r="M70" i="3" s="1"/>
  <c r="N70" i="3" s="1"/>
  <c r="O70" i="3" s="1"/>
  <c r="L37" i="3"/>
  <c r="M37" i="3" s="1"/>
  <c r="N37" i="3" s="1"/>
  <c r="L30" i="3"/>
  <c r="M30" i="3" s="1"/>
  <c r="N30" i="3" s="1"/>
  <c r="L20" i="3"/>
  <c r="M20" i="3" s="1"/>
  <c r="N20" i="3" s="1"/>
  <c r="O20" i="3" s="1"/>
  <c r="L262" i="3"/>
  <c r="M262" i="3" s="1"/>
  <c r="N262" i="3" s="1"/>
  <c r="L281" i="3"/>
  <c r="M281" i="3" s="1"/>
  <c r="N281" i="3" s="1"/>
  <c r="L290" i="3"/>
  <c r="M288" i="3"/>
  <c r="L17" i="3"/>
  <c r="M17" i="3" s="1"/>
  <c r="N17" i="3" s="1"/>
  <c r="L278" i="3"/>
  <c r="M278" i="3" s="1"/>
  <c r="N278" i="3" s="1"/>
  <c r="L243" i="3"/>
  <c r="M243" i="3" s="1"/>
  <c r="N243" i="3" s="1"/>
  <c r="L194" i="3"/>
  <c r="M194" i="3" s="1"/>
  <c r="N194" i="3" s="1"/>
  <c r="L161" i="3"/>
  <c r="M161" i="3" s="1"/>
  <c r="N161" i="3" s="1"/>
  <c r="L144" i="3"/>
  <c r="M144" i="3" s="1"/>
  <c r="N144" i="3" s="1"/>
  <c r="L95" i="3"/>
  <c r="M95" i="3" s="1"/>
  <c r="N95" i="3" s="1"/>
  <c r="L86" i="3"/>
  <c r="M86" i="3" s="1"/>
  <c r="N86" i="3" s="1"/>
  <c r="L53" i="3"/>
  <c r="M53" i="3" s="1"/>
  <c r="N53" i="3" s="1"/>
  <c r="O53" i="3" s="1"/>
  <c r="L46" i="3"/>
  <c r="M46" i="3" s="1"/>
  <c r="N46" i="3" s="1"/>
  <c r="O46" i="3" s="1"/>
  <c r="L36" i="3"/>
  <c r="M36" i="3" s="1"/>
  <c r="N36" i="3" s="1"/>
  <c r="O36" i="3" s="1"/>
  <c r="L39" i="3"/>
  <c r="M39" i="3" s="1"/>
  <c r="N39" i="3" s="1"/>
  <c r="O39" i="3" s="1"/>
  <c r="L289" i="3"/>
  <c r="M287" i="3"/>
  <c r="L16" i="3"/>
  <c r="M16" i="3" s="1"/>
  <c r="N16" i="3" s="1"/>
  <c r="L270" i="3"/>
  <c r="M270" i="3" s="1"/>
  <c r="N270" i="3" s="1"/>
  <c r="L210" i="3"/>
  <c r="M210" i="3" s="1"/>
  <c r="N210" i="3" s="1"/>
  <c r="L177" i="3"/>
  <c r="M177" i="3" s="1"/>
  <c r="N177" i="3" s="1"/>
  <c r="L160" i="3"/>
  <c r="M160" i="3" s="1"/>
  <c r="N160" i="3" s="1"/>
  <c r="L111" i="3"/>
  <c r="M111" i="3" s="1"/>
  <c r="N111" i="3" s="1"/>
  <c r="L102" i="3"/>
  <c r="M102" i="3" s="1"/>
  <c r="N102" i="3" s="1"/>
  <c r="O6" i="3" s="1"/>
  <c r="L69" i="3"/>
  <c r="M69" i="3" s="1"/>
  <c r="N69" i="3" s="1"/>
  <c r="L62" i="3"/>
  <c r="M62" i="3" s="1"/>
  <c r="N62" i="3" s="1"/>
  <c r="L52" i="3"/>
  <c r="M52" i="3" s="1"/>
  <c r="N52" i="3" s="1"/>
  <c r="L205" i="3"/>
  <c r="M205" i="3" s="1"/>
  <c r="N205" i="3" s="1"/>
  <c r="O13" i="3" s="1"/>
  <c r="M286" i="3"/>
  <c r="L15" i="3"/>
  <c r="M15" i="3" s="1"/>
  <c r="N15" i="3" s="1"/>
  <c r="O15" i="3" s="1"/>
  <c r="L277" i="3"/>
  <c r="M277" i="3" s="1"/>
  <c r="N277" i="3" s="1"/>
  <c r="L259" i="3"/>
  <c r="M259" i="3" s="1"/>
  <c r="N259" i="3" s="1"/>
  <c r="L226" i="3"/>
  <c r="M226" i="3" s="1"/>
  <c r="N226" i="3" s="1"/>
  <c r="L193" i="3"/>
  <c r="M193" i="3" s="1"/>
  <c r="N193" i="3" s="1"/>
  <c r="L176" i="3"/>
  <c r="M176" i="3" s="1"/>
  <c r="N176" i="3" s="1"/>
  <c r="L127" i="3"/>
  <c r="M127" i="3" s="1"/>
  <c r="N127" i="3" s="1"/>
  <c r="L118" i="3"/>
  <c r="M118" i="3" s="1"/>
  <c r="N118" i="3" s="1"/>
  <c r="L85" i="3"/>
  <c r="M85" i="3" s="1"/>
  <c r="N85" i="3" s="1"/>
  <c r="L78" i="3"/>
  <c r="M78" i="3" s="1"/>
  <c r="N78" i="3" s="1"/>
  <c r="L68" i="3"/>
  <c r="M68" i="3" s="1"/>
  <c r="N68" i="3" s="1"/>
  <c r="L19" i="3"/>
  <c r="M19" i="3" s="1"/>
  <c r="N19" i="3" s="1"/>
  <c r="M293" i="3"/>
  <c r="L14" i="3"/>
  <c r="M14" i="3" s="1"/>
  <c r="N14" i="3" s="1"/>
  <c r="L276" i="3"/>
  <c r="M276" i="3" s="1"/>
  <c r="N276" i="3" s="1"/>
  <c r="L242" i="3"/>
  <c r="M242" i="3" s="1"/>
  <c r="N242" i="3" s="1"/>
  <c r="L209" i="3"/>
  <c r="M209" i="3" s="1"/>
  <c r="N209" i="3" s="1"/>
  <c r="L192" i="3"/>
  <c r="M192" i="3" s="1"/>
  <c r="N192" i="3" s="1"/>
  <c r="L143" i="3"/>
  <c r="M143" i="3" s="1"/>
  <c r="N143" i="3" s="1"/>
  <c r="L134" i="3"/>
  <c r="M134" i="3" s="1"/>
  <c r="N134" i="3" s="1"/>
  <c r="L101" i="3"/>
  <c r="M101" i="3" s="1"/>
  <c r="N101" i="3" s="1"/>
  <c r="L94" i="3"/>
  <c r="M94" i="3" s="1"/>
  <c r="N94" i="3" s="1"/>
  <c r="L84" i="3"/>
  <c r="M84" i="3" s="1"/>
  <c r="N84" i="3" s="1"/>
  <c r="L35" i="3"/>
  <c r="M35" i="3" s="1"/>
  <c r="N35" i="3" s="1"/>
  <c r="L18" i="3"/>
  <c r="M18" i="3" s="1"/>
  <c r="N18" i="3" s="1"/>
  <c r="L225" i="3"/>
  <c r="M225" i="3" s="1"/>
  <c r="N225" i="3" s="1"/>
  <c r="L208" i="3"/>
  <c r="M208" i="3" s="1"/>
  <c r="N208" i="3" s="1"/>
  <c r="L159" i="3"/>
  <c r="M159" i="3" s="1"/>
  <c r="N159" i="3" s="1"/>
  <c r="L150" i="3"/>
  <c r="M150" i="3" s="1"/>
  <c r="N150" i="3" s="1"/>
  <c r="L117" i="3"/>
  <c r="M117" i="3" s="1"/>
  <c r="N117" i="3" s="1"/>
  <c r="L110" i="3"/>
  <c r="M110" i="3" s="1"/>
  <c r="N110" i="3" s="1"/>
  <c r="O14" i="3" s="1"/>
  <c r="L100" i="3"/>
  <c r="M100" i="3" s="1"/>
  <c r="N100" i="3" s="1"/>
  <c r="O4" i="3" s="1"/>
  <c r="L51" i="3"/>
  <c r="M51" i="3" s="1"/>
  <c r="N51" i="3" s="1"/>
  <c r="L258" i="3"/>
  <c r="M258" i="3" s="1"/>
  <c r="N258" i="3" s="1"/>
  <c r="L241" i="3"/>
  <c r="M241" i="3" s="1"/>
  <c r="N241" i="3" s="1"/>
  <c r="L224" i="3"/>
  <c r="M224" i="3" s="1"/>
  <c r="N224" i="3" s="1"/>
  <c r="L175" i="3"/>
  <c r="M175" i="3" s="1"/>
  <c r="N175" i="3" s="1"/>
  <c r="L166" i="3"/>
  <c r="M166" i="3" s="1"/>
  <c r="N166" i="3" s="1"/>
  <c r="L133" i="3"/>
  <c r="M133" i="3" s="1"/>
  <c r="N133" i="3" s="1"/>
  <c r="L126" i="3"/>
  <c r="M126" i="3" s="1"/>
  <c r="N126" i="3" s="1"/>
  <c r="L116" i="3"/>
  <c r="M116" i="3" s="1"/>
  <c r="N116" i="3" s="1"/>
  <c r="L67" i="3"/>
  <c r="M67" i="3" s="1"/>
  <c r="N67" i="3" s="1"/>
  <c r="L245" i="3"/>
  <c r="M245" i="3" s="1"/>
  <c r="N245" i="3" s="1"/>
  <c r="L228" i="3"/>
  <c r="M228" i="3" s="1"/>
  <c r="N228" i="3" s="1"/>
  <c r="L130" i="3"/>
  <c r="M130" i="3" s="1"/>
  <c r="N130" i="3" s="1"/>
  <c r="L80" i="3"/>
  <c r="M80" i="3" s="1"/>
  <c r="N80" i="3" s="1"/>
  <c r="O80" i="3" s="1"/>
  <c r="M291" i="3"/>
  <c r="L275" i="3"/>
  <c r="M275" i="3" s="1"/>
  <c r="N275" i="3" s="1"/>
  <c r="L240" i="3"/>
  <c r="M240" i="3" s="1"/>
  <c r="N240" i="3" s="1"/>
  <c r="L191" i="3"/>
  <c r="M191" i="3" s="1"/>
  <c r="N191" i="3" s="1"/>
  <c r="L182" i="3"/>
  <c r="M182" i="3" s="1"/>
  <c r="N182" i="3" s="1"/>
  <c r="O86" i="3" s="1"/>
  <c r="L149" i="3"/>
  <c r="M149" i="3" s="1"/>
  <c r="N149" i="3" s="1"/>
  <c r="L142" i="3"/>
  <c r="M142" i="3" s="1"/>
  <c r="N142" i="3" s="1"/>
  <c r="L132" i="3"/>
  <c r="M132" i="3" s="1"/>
  <c r="N132" i="3" s="1"/>
  <c r="L83" i="3"/>
  <c r="M83" i="3" s="1"/>
  <c r="N83" i="3" s="1"/>
  <c r="L34" i="3"/>
  <c r="M34" i="3" s="1"/>
  <c r="N34" i="3" s="1"/>
  <c r="L272" i="3"/>
  <c r="M272" i="3" s="1"/>
  <c r="N272" i="3" s="1"/>
  <c r="L238" i="3"/>
  <c r="M238" i="3" s="1"/>
  <c r="N238" i="3" s="1"/>
  <c r="L179" i="3"/>
  <c r="M179" i="3" s="1"/>
  <c r="N179" i="3" s="1"/>
  <c r="L97" i="3"/>
  <c r="M97" i="3" s="1"/>
  <c r="N97" i="3" s="1"/>
  <c r="O97" i="3" s="1"/>
  <c r="L5" i="3"/>
  <c r="M5" i="3" s="1"/>
  <c r="N5" i="3" s="1"/>
  <c r="L257" i="3"/>
  <c r="M257" i="3" s="1"/>
  <c r="N257" i="3" s="1"/>
  <c r="L207" i="3"/>
  <c r="M207" i="3" s="1"/>
  <c r="N207" i="3" s="1"/>
  <c r="L198" i="3"/>
  <c r="M198" i="3" s="1"/>
  <c r="N198" i="3" s="1"/>
  <c r="L165" i="3"/>
  <c r="M165" i="3" s="1"/>
  <c r="N165" i="3" s="1"/>
  <c r="L158" i="3"/>
  <c r="M158" i="3" s="1"/>
  <c r="N158" i="3" s="1"/>
  <c r="L148" i="3"/>
  <c r="M148" i="3" s="1"/>
  <c r="N148" i="3" s="1"/>
  <c r="L99" i="3"/>
  <c r="M99" i="3" s="1"/>
  <c r="N99" i="3" s="1"/>
  <c r="L50" i="3"/>
  <c r="M50" i="3" s="1"/>
  <c r="N50" i="3" s="1"/>
  <c r="L56" i="3"/>
  <c r="M56" i="3" s="1"/>
  <c r="N56" i="3" s="1"/>
  <c r="O56" i="3" s="1"/>
  <c r="L256" i="3"/>
  <c r="M256" i="3" s="1"/>
  <c r="N256" i="3" s="1"/>
  <c r="L223" i="3"/>
  <c r="M223" i="3" s="1"/>
  <c r="N223" i="3" s="1"/>
  <c r="L214" i="3"/>
  <c r="M214" i="3" s="1"/>
  <c r="N214" i="3" s="1"/>
  <c r="L181" i="3"/>
  <c r="M181" i="3" s="1"/>
  <c r="N181" i="3" s="1"/>
  <c r="L174" i="3"/>
  <c r="M174" i="3" s="1"/>
  <c r="N174" i="3" s="1"/>
  <c r="L164" i="3"/>
  <c r="M164" i="3" s="1"/>
  <c r="N164" i="3" s="1"/>
  <c r="L115" i="3"/>
  <c r="M115" i="3" s="1"/>
  <c r="N115" i="3" s="1"/>
  <c r="L66" i="3"/>
  <c r="M66" i="3" s="1"/>
  <c r="N66" i="3" s="1"/>
  <c r="O11" i="3"/>
  <c r="O17" i="3"/>
  <c r="O22" i="3"/>
  <c r="O9" i="3"/>
  <c r="O38" i="3"/>
  <c r="O8" i="3"/>
  <c r="O66" i="3" l="1"/>
  <c r="O52" i="3"/>
  <c r="O79" i="3"/>
  <c r="O62" i="3"/>
  <c r="O95" i="3"/>
  <c r="O48" i="3"/>
  <c r="O96" i="3"/>
  <c r="O69" i="3"/>
  <c r="O65" i="3"/>
  <c r="O49" i="3"/>
  <c r="O78" i="3"/>
  <c r="O68" i="3"/>
  <c r="O85" i="3"/>
  <c r="O34" i="3"/>
  <c r="O64" i="3"/>
  <c r="O30" i="3"/>
  <c r="O84" i="3"/>
  <c r="O81" i="3"/>
  <c r="O94" i="3"/>
  <c r="O18" i="3"/>
  <c r="O31" i="3"/>
  <c r="O37" i="3"/>
  <c r="O50" i="3"/>
  <c r="O5" i="3"/>
  <c r="O47" i="3"/>
</calcChain>
</file>

<file path=xl/sharedStrings.xml><?xml version="1.0" encoding="utf-8"?>
<sst xmlns="http://schemas.openxmlformats.org/spreadsheetml/2006/main" count="306" uniqueCount="15">
  <si>
    <t>Faces_LVF</t>
  </si>
  <si>
    <t>Fixation</t>
  </si>
  <si>
    <t>Houses_RVF</t>
  </si>
  <si>
    <t>Faces_CVF</t>
  </si>
  <si>
    <t>Houses_LVF</t>
  </si>
  <si>
    <t>Faces_RVF</t>
  </si>
  <si>
    <t>Houses_CVF</t>
  </si>
  <si>
    <t>Conditions</t>
  </si>
  <si>
    <t>ROI time course</t>
  </si>
  <si>
    <t xml:space="preserve">Baseline Calculation : File-based: -2 - 0 </t>
  </si>
  <si>
    <t>Baseline-Corrected Condition Value</t>
  </si>
  <si>
    <t>PSC Per Interval</t>
  </si>
  <si>
    <t>PSC Per Condition</t>
  </si>
  <si>
    <t>Volume Number</t>
  </si>
  <si>
    <t>Volume Number with Respect To Condition Onset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</si>
</sst>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82B2B"/>
        <bgColor indexed="64"/>
      </patternFill>
    </fill>
    <fill>
      <patternFill patternType="solid">
        <fgColor rgb="FFC8C82B"/>
        <bgColor indexed="64"/>
      </patternFill>
    </fill>
    <fill>
      <patternFill patternType="solid">
        <fgColor rgb="FF2BC82B"/>
        <bgColor indexed="64"/>
      </patternFill>
    </fill>
    <fill>
      <patternFill patternType="solid">
        <fgColor rgb="FF2BC8C8"/>
        <bgColor indexed="64"/>
      </patternFill>
    </fill>
    <fill>
      <patternFill patternType="solid">
        <fgColor rgb="FF2B2BC8"/>
        <bgColor indexed="64"/>
      </patternFill>
    </fill>
    <fill>
      <patternFill patternType="solid">
        <fgColor rgb="FFC82BC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5" borderId="0" xfId="0" applyFont="1" applyFill="1"/>
    <xf numFmtId="0" fontId="0" fillId="6" borderId="0" xfId="0" applyFont="1" applyFill="1"/>
    <xf numFmtId="0" fontId="0" fillId="7" borderId="0" xfId="0" applyFont="1" applyFill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1" fillId="5" borderId="0" xfId="0" applyFont="1" applyFill="1" applyAlignment="1">
      <alignment vertical="top" wrapText="1"/>
    </xf>
    <xf numFmtId="0" fontId="1" fillId="6" borderId="0" xfId="0" applyFont="1" applyFill="1" applyAlignment="1">
      <alignment vertical="top" wrapText="1"/>
    </xf>
    <xf numFmtId="0" fontId="1" fillId="7" borderId="0" xfId="0" applyFont="1" applyFill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2BC8"/>
      <color rgb="FF2B2BC8"/>
      <color rgb="FF2BC8C8"/>
      <color rgb="FF2BC82B"/>
      <color rgb="FFC8C82B"/>
      <color rgb="FFC82B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PSC per Condition from -2 to 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'PSC ROI timecourse GSG  ERA'!$D$2</c:f>
              <c:strCache>
                <c:ptCount val="1"/>
                <c:pt idx="0">
                  <c:v>Faces_LVF</c:v>
                </c:pt>
              </c:strCache>
            </c:strRef>
          </c:tx>
          <c:spPr>
            <a:ln w="28575" cap="rnd">
              <a:solidFill>
                <a:srgbClr val="C82B2B"/>
              </a:solidFill>
              <a:round/>
            </a:ln>
            <a:effectLst/>
          </c:spPr>
          <c:marker>
            <c:symbol val="none"/>
          </c:marker>
          <c:cat>
            <c:numRef>
              <c:f>'PSC ROI timecourse GSG  ERA'!$P$4:$P$18</c:f>
              <c:numCache>
                <c:formatCode>General</c:formatCode>
                <c:ptCount val="15"/>
                <c:pt idx="0">
                  <c:v>-2</c:v>
                </c:pt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</c:numCache>
            </c:numRef>
          </c:cat>
          <c:val>
            <c:numRef>
              <c:f>'PSC ROI timecourse GSG  ERA'!$O$4:$O$18</c:f>
              <c:numCache>
                <c:formatCode>General</c:formatCode>
                <c:ptCount val="15"/>
                <c:pt idx="0">
                  <c:v>-3.8415206692070236</c:v>
                </c:pt>
                <c:pt idx="1">
                  <c:v>-0.51513387483770623</c:v>
                </c:pt>
                <c:pt idx="2">
                  <c:v>0.18824656180467514</c:v>
                </c:pt>
                <c:pt idx="3">
                  <c:v>2.2874347237260175</c:v>
                </c:pt>
                <c:pt idx="4">
                  <c:v>5.5449306776970246</c:v>
                </c:pt>
                <c:pt idx="5">
                  <c:v>5.4603783225031082</c:v>
                </c:pt>
                <c:pt idx="6">
                  <c:v>7.6543285612888923</c:v>
                </c:pt>
                <c:pt idx="7">
                  <c:v>11.413587729786911</c:v>
                </c:pt>
                <c:pt idx="8">
                  <c:v>7.5724525409018355</c:v>
                </c:pt>
                <c:pt idx="9">
                  <c:v>3.6589571887206724</c:v>
                </c:pt>
                <c:pt idx="10">
                  <c:v>7.6795059331754674</c:v>
                </c:pt>
                <c:pt idx="11">
                  <c:v>10.12686542876456</c:v>
                </c:pt>
                <c:pt idx="12">
                  <c:v>6.454884512022967</c:v>
                </c:pt>
                <c:pt idx="13">
                  <c:v>1.366973797195423</c:v>
                </c:pt>
                <c:pt idx="14">
                  <c:v>0.91051002736197495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DD-4E2E-87FD-74D453C85ED4}"/>
            </c:ext>
          </c:extLst>
        </c:ser>
        <c:ser>
          <c:idx val="1"/>
          <c:order val="1"/>
          <c:tx>
            <c:strRef>
              <c:f>'PSC ROI timecourse GSG  ERA'!$E$2</c:f>
              <c:strCache>
                <c:ptCount val="1"/>
                <c:pt idx="0">
                  <c:v>Houses_RVF</c:v>
                </c:pt>
              </c:strCache>
            </c:strRef>
          </c:tx>
          <c:spPr>
            <a:ln w="28575" cap="rnd">
              <a:solidFill>
                <a:srgbClr val="C8C82B"/>
              </a:solidFill>
              <a:round/>
            </a:ln>
            <a:effectLst/>
          </c:spPr>
          <c:marker>
            <c:symbol val="none"/>
          </c:marker>
          <c:cat>
            <c:numRef>
              <c:f>'PSC ROI timecourse GSG  ERA'!$P$4:$P$18</c:f>
              <c:numCache>
                <c:formatCode>General</c:formatCode>
                <c:ptCount val="15"/>
                <c:pt idx="0">
                  <c:v>-2</c:v>
                </c:pt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</c:numCache>
            </c:numRef>
          </c:cat>
          <c:val>
            <c:numRef>
              <c:f>'PSC ROI timecourse GSG  ERA'!$O$20:$O$34</c:f>
              <c:numCache>
                <c:formatCode>General</c:formatCode>
                <c:ptCount val="15"/>
                <c:pt idx="0">
                  <c:v>-0.23996700728989614</c:v>
                </c:pt>
                <c:pt idx="1">
                  <c:v>-1.9693253483103443</c:v>
                </c:pt>
                <c:pt idx="2">
                  <c:v>-5.1439540467806495</c:v>
                </c:pt>
                <c:pt idx="3">
                  <c:v>1.7739749348579892</c:v>
                </c:pt>
                <c:pt idx="4">
                  <c:v>-3.1709005530706142</c:v>
                </c:pt>
                <c:pt idx="5">
                  <c:v>-1.1318803625475151</c:v>
                </c:pt>
                <c:pt idx="6">
                  <c:v>3.9262437371150014</c:v>
                </c:pt>
                <c:pt idx="7">
                  <c:v>0.1702556444920115</c:v>
                </c:pt>
                <c:pt idx="8">
                  <c:v>0.84771528291256948</c:v>
                </c:pt>
                <c:pt idx="9">
                  <c:v>-3.308335301577467</c:v>
                </c:pt>
                <c:pt idx="10">
                  <c:v>-5.5231510395054739</c:v>
                </c:pt>
                <c:pt idx="11">
                  <c:v>-2.9770645265973648</c:v>
                </c:pt>
                <c:pt idx="12">
                  <c:v>-0.49055124401931022</c:v>
                </c:pt>
                <c:pt idx="13">
                  <c:v>0.84811177695803031</c:v>
                </c:pt>
                <c:pt idx="14">
                  <c:v>-2.0103624820152484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DD-4E2E-87FD-74D453C85ED4}"/>
            </c:ext>
          </c:extLst>
        </c:ser>
        <c:ser>
          <c:idx val="2"/>
          <c:order val="2"/>
          <c:tx>
            <c:strRef>
              <c:f>'PSC ROI timecourse GSG  ERA'!$F$2</c:f>
              <c:strCache>
                <c:ptCount val="1"/>
                <c:pt idx="0">
                  <c:v>Faces_CVF</c:v>
                </c:pt>
              </c:strCache>
            </c:strRef>
          </c:tx>
          <c:spPr>
            <a:ln w="28575" cap="rnd">
              <a:solidFill>
                <a:srgbClr val="2BC82B"/>
              </a:solidFill>
              <a:round/>
            </a:ln>
            <a:effectLst/>
          </c:spPr>
          <c:marker>
            <c:symbol val="none"/>
          </c:marker>
          <c:cat>
            <c:numRef>
              <c:f>'PSC ROI timecourse GSG  ERA'!$P$4:$P$18</c:f>
              <c:numCache>
                <c:formatCode>General</c:formatCode>
                <c:ptCount val="15"/>
                <c:pt idx="0">
                  <c:v>-2</c:v>
                </c:pt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</c:numCache>
            </c:numRef>
          </c:cat>
          <c:val>
            <c:numRef>
              <c:f>'PSC ROI timecourse GSG  ERA'!$O$36:$O$50</c:f>
              <c:numCache>
                <c:formatCode>General</c:formatCode>
                <c:ptCount val="15"/>
                <c:pt idx="0">
                  <c:v>1.7764530226421062</c:v>
                </c:pt>
                <c:pt idx="1">
                  <c:v>3.0244180307209425</c:v>
                </c:pt>
                <c:pt idx="2">
                  <c:v>-0.84620640279508075</c:v>
                </c:pt>
                <c:pt idx="3">
                  <c:v>-2.0239919648278666</c:v>
                </c:pt>
                <c:pt idx="4">
                  <c:v>9.5796540842769389</c:v>
                </c:pt>
                <c:pt idx="5">
                  <c:v>9.8358883611541277</c:v>
                </c:pt>
                <c:pt idx="6">
                  <c:v>10.076163752701623</c:v>
                </c:pt>
                <c:pt idx="7">
                  <c:v>14.43378199755135</c:v>
                </c:pt>
                <c:pt idx="8">
                  <c:v>9.3813079380366045</c:v>
                </c:pt>
                <c:pt idx="9">
                  <c:v>11.655102165226481</c:v>
                </c:pt>
                <c:pt idx="10">
                  <c:v>2.7637231958323505</c:v>
                </c:pt>
                <c:pt idx="11">
                  <c:v>10.812056701071549</c:v>
                </c:pt>
                <c:pt idx="12">
                  <c:v>9.7278437337668375</c:v>
                </c:pt>
                <c:pt idx="13">
                  <c:v>-0.89101022993182732</c:v>
                </c:pt>
                <c:pt idx="14">
                  <c:v>1.0984977666647258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DD-4E2E-87FD-74D453C85ED4}"/>
            </c:ext>
          </c:extLst>
        </c:ser>
        <c:ser>
          <c:idx val="3"/>
          <c:order val="3"/>
          <c:tx>
            <c:strRef>
              <c:f>'PSC ROI timecourse GSG  ERA'!$G$2</c:f>
              <c:strCache>
                <c:ptCount val="1"/>
                <c:pt idx="0">
                  <c:v>Houses_LVF</c:v>
                </c:pt>
              </c:strCache>
            </c:strRef>
          </c:tx>
          <c:spPr>
            <a:ln w="28575" cap="rnd">
              <a:solidFill>
                <a:srgbClr val="2BC8C8"/>
              </a:solidFill>
              <a:round/>
            </a:ln>
            <a:effectLst/>
          </c:spPr>
          <c:marker>
            <c:symbol val="none"/>
          </c:marker>
          <c:cat>
            <c:numRef>
              <c:f>'PSC ROI timecourse GSG  ERA'!$P$4:$P$18</c:f>
              <c:numCache>
                <c:formatCode>General</c:formatCode>
                <c:ptCount val="15"/>
                <c:pt idx="0">
                  <c:v>-2</c:v>
                </c:pt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</c:numCache>
            </c:numRef>
          </c:cat>
          <c:val>
            <c:numRef>
              <c:f>'PSC ROI timecourse GSG  ERA'!$O$52:$O$66</c:f>
              <c:numCache>
                <c:formatCode>General</c:formatCode>
                <c:ptCount val="15"/>
                <c:pt idx="0">
                  <c:v>1.0975065315510761</c:v>
                </c:pt>
                <c:pt idx="1">
                  <c:v>1.4914729274692082</c:v>
                </c:pt>
                <c:pt idx="2">
                  <c:v>-2.6257708023216395</c:v>
                </c:pt>
                <c:pt idx="3">
                  <c:v>-2.7355996529134927</c:v>
                </c:pt>
                <c:pt idx="4">
                  <c:v>1.7672345360851978</c:v>
                </c:pt>
                <c:pt idx="5">
                  <c:v>0.45394713401716541</c:v>
                </c:pt>
                <c:pt idx="6">
                  <c:v>3.6800209348856376</c:v>
                </c:pt>
                <c:pt idx="7">
                  <c:v>3.5619152710948563</c:v>
                </c:pt>
                <c:pt idx="8">
                  <c:v>-1.382811531566702</c:v>
                </c:pt>
                <c:pt idx="9">
                  <c:v>-1.9870684568445967</c:v>
                </c:pt>
                <c:pt idx="10">
                  <c:v>0.92988867383373019</c:v>
                </c:pt>
                <c:pt idx="11">
                  <c:v>-1.040389361558103</c:v>
                </c:pt>
                <c:pt idx="12">
                  <c:v>-2.1910150814770191</c:v>
                </c:pt>
                <c:pt idx="13">
                  <c:v>0.91278986812335461</c:v>
                </c:pt>
                <c:pt idx="14">
                  <c:v>0.60605216220596958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DD-4E2E-87FD-74D453C85ED4}"/>
            </c:ext>
          </c:extLst>
        </c:ser>
        <c:ser>
          <c:idx val="4"/>
          <c:order val="4"/>
          <c:tx>
            <c:strRef>
              <c:f>'PSC ROI timecourse GSG  ERA'!$H$2</c:f>
              <c:strCache>
                <c:ptCount val="1"/>
                <c:pt idx="0">
                  <c:v>Faces_RVF</c:v>
                </c:pt>
              </c:strCache>
            </c:strRef>
          </c:tx>
          <c:spPr>
            <a:ln w="28575" cap="rnd">
              <a:solidFill>
                <a:srgbClr val="2B2BC8"/>
              </a:solidFill>
              <a:round/>
            </a:ln>
            <a:effectLst/>
          </c:spPr>
          <c:marker>
            <c:symbol val="none"/>
          </c:marker>
          <c:cat>
            <c:numRef>
              <c:f>'PSC ROI timecourse GSG  ERA'!$P$4:$P$18</c:f>
              <c:numCache>
                <c:formatCode>General</c:formatCode>
                <c:ptCount val="15"/>
                <c:pt idx="0">
                  <c:v>-2</c:v>
                </c:pt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</c:numCache>
            </c:numRef>
          </c:cat>
          <c:val>
            <c:numRef>
              <c:f>'PSC ROI timecourse GSG  ERA'!$O$68:$O$82</c:f>
              <c:numCache>
                <c:formatCode>General</c:formatCode>
                <c:ptCount val="15"/>
                <c:pt idx="0">
                  <c:v>0.86382285350930488</c:v>
                </c:pt>
                <c:pt idx="1">
                  <c:v>-1.5037917771870515</c:v>
                </c:pt>
                <c:pt idx="2">
                  <c:v>7.3526957162067816</c:v>
                </c:pt>
                <c:pt idx="3">
                  <c:v>-1.1095775724905035</c:v>
                </c:pt>
                <c:pt idx="4">
                  <c:v>2.805503755872484</c:v>
                </c:pt>
                <c:pt idx="5">
                  <c:v>7.1763054277336806</c:v>
                </c:pt>
                <c:pt idx="6">
                  <c:v>9.5257308940946555</c:v>
                </c:pt>
                <c:pt idx="7">
                  <c:v>10.425227197971656</c:v>
                </c:pt>
                <c:pt idx="8">
                  <c:v>2.2519980684131959</c:v>
                </c:pt>
                <c:pt idx="9">
                  <c:v>0.27948975401567111</c:v>
                </c:pt>
                <c:pt idx="10">
                  <c:v>0.84474157757163459</c:v>
                </c:pt>
                <c:pt idx="11">
                  <c:v>4.5535964405408196</c:v>
                </c:pt>
                <c:pt idx="12">
                  <c:v>0.37747334499946322</c:v>
                </c:pt>
                <c:pt idx="13">
                  <c:v>0.83814986406590231</c:v>
                </c:pt>
                <c:pt idx="14">
                  <c:v>-4.8584287722952597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6DD-4E2E-87FD-74D453C85ED4}"/>
            </c:ext>
          </c:extLst>
        </c:ser>
        <c:ser>
          <c:idx val="5"/>
          <c:order val="5"/>
          <c:tx>
            <c:strRef>
              <c:f>'PSC ROI timecourse GSG  ERA'!$I$2</c:f>
              <c:strCache>
                <c:ptCount val="1"/>
                <c:pt idx="0">
                  <c:v>Houses_CVF</c:v>
                </c:pt>
              </c:strCache>
            </c:strRef>
          </c:tx>
          <c:spPr>
            <a:ln w="28575" cap="rnd">
              <a:solidFill>
                <a:srgbClr val="C82BC8"/>
              </a:solidFill>
              <a:round/>
            </a:ln>
            <a:effectLst/>
          </c:spPr>
          <c:marker>
            <c:symbol val="none"/>
          </c:marker>
          <c:cat>
            <c:numRef>
              <c:f>'PSC ROI timecourse GSG  ERA'!$P$4:$P$18</c:f>
              <c:numCache>
                <c:formatCode>General</c:formatCode>
                <c:ptCount val="15"/>
                <c:pt idx="0">
                  <c:v>-2</c:v>
                </c:pt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</c:numCache>
            </c:numRef>
          </c:cat>
          <c:val>
            <c:numRef>
              <c:f>'PSC ROI timecourse GSG  ERA'!$O$84:$O$98</c:f>
              <c:numCache>
                <c:formatCode>General</c:formatCode>
                <c:ptCount val="15"/>
                <c:pt idx="0">
                  <c:v>2.7634753870539348</c:v>
                </c:pt>
                <c:pt idx="1">
                  <c:v>1.784630712329663</c:v>
                </c:pt>
                <c:pt idx="2">
                  <c:v>-3.6570518145577182</c:v>
                </c:pt>
                <c:pt idx="3">
                  <c:v>0.92929393276554129</c:v>
                </c:pt>
                <c:pt idx="4">
                  <c:v>4.5801615415865014</c:v>
                </c:pt>
                <c:pt idx="5">
                  <c:v>2.4195168026191851</c:v>
                </c:pt>
                <c:pt idx="6">
                  <c:v>2.5346983228247049</c:v>
                </c:pt>
                <c:pt idx="7">
                  <c:v>7.339512289195298</c:v>
                </c:pt>
                <c:pt idx="8">
                  <c:v>6.4906680996255517</c:v>
                </c:pt>
                <c:pt idx="9">
                  <c:v>0.62533168516635362</c:v>
                </c:pt>
                <c:pt idx="10">
                  <c:v>0.74304085491168337</c:v>
                </c:pt>
                <c:pt idx="11">
                  <c:v>5.3808317046331169</c:v>
                </c:pt>
                <c:pt idx="12">
                  <c:v>7.3179033637178321</c:v>
                </c:pt>
                <c:pt idx="13">
                  <c:v>-4.6737864515010656</c:v>
                </c:pt>
                <c:pt idx="14">
                  <c:v>-2.2732628150316998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6DD-4E2E-87FD-74D453C85E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0360512"/>
        <c:axId val="1362306176"/>
      </c:lineChart>
      <c:catAx>
        <c:axId val="136036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DE"/>
          </a:p>
        </c:txPr>
        <c:crossAx val="1362306176"/>
        <c:crossesAt val="-12"/>
        <c:auto val="1"/>
        <c:lblAlgn val="ctr"/>
        <c:lblOffset val="100"/>
        <c:tickLblSkip val="1"/>
        <c:noMultiLvlLbl val="0"/>
      </c:catAx>
      <c:valAx>
        <c:axId val="1362306176"/>
        <c:scaling>
          <c:orientation val="minMax"/>
          <c:max val="14.5"/>
          <c:min val="-1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DE"/>
          </a:p>
        </c:txPr>
        <c:crossAx val="1360360512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D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298449</xdr:colOff>
      <xdr:row>296</xdr:row>
      <xdr:rowOff>158750</xdr:rowOff>
    </xdr:from>
    <xdr:to>
      <xdr:col>16</xdr:col>
      <xdr:colOff>129396</xdr:colOff>
      <xdr:row>340</xdr:row>
      <xdr:rowOff>50800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D9A4E7B-AE99-EAE2-1277-31EFBB94F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78649" y="59270900"/>
          <a:ext cx="10479897" cy="7994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297</xdr:row>
      <xdr:rowOff>0</xdr:rowOff>
    </xdr:from>
    <xdr:to>
      <xdr:col>6</xdr:col>
      <xdr:colOff>584552</xdr:colOff>
      <xdr:row>331</xdr:row>
      <xdr:rowOff>6672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E982261-2EA0-C7C6-D67F-78F303891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9296300"/>
          <a:ext cx="6845652" cy="62677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342</xdr:row>
      <xdr:rowOff>0</xdr:rowOff>
    </xdr:from>
    <xdr:to>
      <xdr:col>6</xdr:col>
      <xdr:colOff>806813</xdr:colOff>
      <xdr:row>372</xdr:row>
      <xdr:rowOff>32036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36B07C3-C4CC-9BFE-6665-4075AE51E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7583050"/>
          <a:ext cx="7067913" cy="5556536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342</xdr:row>
      <xdr:rowOff>114300</xdr:rowOff>
    </xdr:from>
    <xdr:to>
      <xdr:col>17</xdr:col>
      <xdr:colOff>361950</xdr:colOff>
      <xdr:row>370</xdr:row>
      <xdr:rowOff>88900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63B4046-E61E-4585-A1EF-D817136614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4D838-1B1A-44D1-8EA2-C6250992D2ED}">
  <dimension ref="A2:P298"/>
  <sheetViews>
    <sheetView tabSelected="1" topLeftCell="A329" workbookViewId="0">
      <selection activeCell="E382" sqref="E382"/>
    </sheetView>
  </sheetViews>
  <sheetFormatPr defaultRowHeight="14.5" x14ac:dyDescent="0.35"/>
  <cols>
    <col min="1" max="1" width="9.90625" style="9" customWidth="1"/>
    <col min="2" max="2" width="19.26953125" style="9" customWidth="1"/>
    <col min="3" max="3" width="16.81640625" customWidth="1"/>
    <col min="4" max="10" width="14.54296875" customWidth="1"/>
    <col min="11" max="11" width="21.453125" style="8" customWidth="1"/>
    <col min="12" max="12" width="17.36328125" customWidth="1"/>
    <col min="13" max="13" width="16.26953125" customWidth="1"/>
    <col min="14" max="14" width="15.6328125" customWidth="1"/>
    <col min="15" max="15" width="18.08984375" customWidth="1"/>
    <col min="16" max="16" width="20" customWidth="1"/>
  </cols>
  <sheetData>
    <row r="2" spans="1:16" s="18" customFormat="1" ht="43.5" x14ac:dyDescent="0.35">
      <c r="A2" s="10" t="s">
        <v>13</v>
      </c>
      <c r="B2" s="10" t="s">
        <v>8</v>
      </c>
      <c r="C2" s="11" t="s">
        <v>1</v>
      </c>
      <c r="D2" s="12" t="s">
        <v>0</v>
      </c>
      <c r="E2" s="13" t="s">
        <v>2</v>
      </c>
      <c r="F2" s="14" t="s">
        <v>3</v>
      </c>
      <c r="G2" s="15" t="s">
        <v>4</v>
      </c>
      <c r="H2" s="16" t="s">
        <v>5</v>
      </c>
      <c r="I2" s="17" t="s">
        <v>6</v>
      </c>
      <c r="J2" s="11" t="s">
        <v>7</v>
      </c>
      <c r="K2" s="10" t="s">
        <v>9</v>
      </c>
      <c r="L2" s="11" t="s">
        <v>10</v>
      </c>
      <c r="M2" s="11"/>
      <c r="N2" s="11" t="s">
        <v>11</v>
      </c>
      <c r="O2" s="11" t="s">
        <v>12</v>
      </c>
      <c r="P2" s="11" t="s">
        <v>14</v>
      </c>
    </row>
    <row r="3" spans="1:16" x14ac:dyDescent="0.35">
      <c r="A3" s="9">
        <v>1</v>
      </c>
      <c r="B3" s="9">
        <v>6490</v>
      </c>
      <c r="C3" s="1" t="s">
        <v>1</v>
      </c>
      <c r="J3" t="str">
        <f>IF(ISERROR(SEARCH("Fixation",C3)),"Condition","")</f>
        <v/>
      </c>
      <c r="K3" s="8">
        <f>AVERAGE(B4:B6, B20:B22,B36:B38,B52:B54,B68:B70,B84:B86,B100:B102,B116:B118,B132:B134,B148:B150,B164:B166,B180:B182,B196:B198,B212:B214,B228:B230,B244:B246,B260:B262,B276:B278)</f>
        <v>6725.6159259259239</v>
      </c>
      <c r="L3">
        <f t="shared" ref="L3:L5" si="0">B3/$K$3</f>
        <v>0.96496738313324271</v>
      </c>
      <c r="M3">
        <f t="shared" ref="M3:M66" si="1">L3*100</f>
        <v>96.496738313324272</v>
      </c>
      <c r="N3">
        <f t="shared" ref="N3:N66" si="2">M3-100</f>
        <v>-3.503261686675728</v>
      </c>
    </row>
    <row r="4" spans="1:16" x14ac:dyDescent="0.35">
      <c r="A4" s="9">
        <v>2</v>
      </c>
      <c r="B4" s="9">
        <v>6445.34</v>
      </c>
      <c r="C4" s="1" t="s">
        <v>1</v>
      </c>
      <c r="J4" t="str">
        <f t="shared" ref="J4:J67" si="3">IF(ISERROR(SEARCH("Fixation",C4)),"Condition","")</f>
        <v/>
      </c>
      <c r="L4">
        <f t="shared" si="0"/>
        <v>0.95832709910693603</v>
      </c>
      <c r="M4">
        <f t="shared" si="1"/>
        <v>95.832709910693609</v>
      </c>
      <c r="N4">
        <f t="shared" si="2"/>
        <v>-4.1672900893063911</v>
      </c>
      <c r="O4">
        <f t="shared" ref="O3:O18" si="4">AVERAGE(N4,N100,N196)</f>
        <v>-3.8415206692070236</v>
      </c>
      <c r="P4">
        <v>-2</v>
      </c>
    </row>
    <row r="5" spans="1:16" x14ac:dyDescent="0.35">
      <c r="A5" s="9">
        <v>3</v>
      </c>
      <c r="B5" s="9">
        <v>6502.3</v>
      </c>
      <c r="C5" s="1" t="s">
        <v>1</v>
      </c>
      <c r="J5" t="str">
        <f t="shared" si="3"/>
        <v/>
      </c>
      <c r="L5">
        <f t="shared" si="0"/>
        <v>0.96679621191791743</v>
      </c>
      <c r="M5">
        <f t="shared" si="1"/>
        <v>96.679621191791739</v>
      </c>
      <c r="N5">
        <f t="shared" si="2"/>
        <v>-3.320378808208261</v>
      </c>
      <c r="O5">
        <f t="shared" si="4"/>
        <v>-0.51513387483770623</v>
      </c>
      <c r="P5">
        <v>-1</v>
      </c>
    </row>
    <row r="6" spans="1:16" x14ac:dyDescent="0.35">
      <c r="A6" s="9">
        <v>4</v>
      </c>
      <c r="B6" s="9">
        <v>6452.03</v>
      </c>
      <c r="D6" s="2" t="s">
        <v>0</v>
      </c>
      <c r="J6" t="str">
        <f>IF(ISERROR(SEARCH("Fixation",C6)),"Condition","")</f>
        <v>Condition</v>
      </c>
      <c r="L6">
        <f>B6/$K$3</f>
        <v>0.95932180354347851</v>
      </c>
      <c r="M6">
        <f>L6*100</f>
        <v>95.93218035434785</v>
      </c>
      <c r="N6">
        <f>M6-100</f>
        <v>-4.0678196456521505</v>
      </c>
      <c r="O6">
        <f>AVERAGE(N6,N102,N198)</f>
        <v>0.18824656180467514</v>
      </c>
      <c r="P6">
        <v>0</v>
      </c>
    </row>
    <row r="7" spans="1:16" x14ac:dyDescent="0.35">
      <c r="A7" s="9">
        <v>5</v>
      </c>
      <c r="B7" s="9">
        <v>6837.18</v>
      </c>
      <c r="D7" s="2" t="s">
        <v>0</v>
      </c>
      <c r="J7" t="str">
        <f t="shared" si="3"/>
        <v>Condition</v>
      </c>
      <c r="L7">
        <f t="shared" ref="L7:L13" si="5">IF(LEFT(J7,4)="Cond",B7/$K$3,"")</f>
        <v>1.0165879341465247</v>
      </c>
      <c r="M7">
        <f t="shared" si="1"/>
        <v>101.65879341465246</v>
      </c>
      <c r="N7">
        <f t="shared" si="2"/>
        <v>1.6587934146524645</v>
      </c>
      <c r="O7">
        <f t="shared" si="4"/>
        <v>2.2874347237260175</v>
      </c>
      <c r="P7">
        <v>1</v>
      </c>
    </row>
    <row r="8" spans="1:16" x14ac:dyDescent="0.35">
      <c r="A8" s="9">
        <v>6</v>
      </c>
      <c r="B8" s="9">
        <v>7812.39</v>
      </c>
      <c r="D8" s="2" t="s">
        <v>0</v>
      </c>
      <c r="J8" t="str">
        <f t="shared" si="3"/>
        <v>Condition</v>
      </c>
      <c r="L8">
        <f t="shared" si="5"/>
        <v>1.161587293423161</v>
      </c>
      <c r="M8">
        <f t="shared" si="1"/>
        <v>116.15872934231611</v>
      </c>
      <c r="N8">
        <f t="shared" si="2"/>
        <v>16.158729342316107</v>
      </c>
      <c r="O8">
        <f t="shared" si="4"/>
        <v>5.5449306776970246</v>
      </c>
      <c r="P8">
        <v>2</v>
      </c>
    </row>
    <row r="9" spans="1:16" x14ac:dyDescent="0.35">
      <c r="A9" s="9">
        <v>7</v>
      </c>
      <c r="B9" s="9">
        <v>7208.23</v>
      </c>
      <c r="D9" s="2" t="s">
        <v>0</v>
      </c>
      <c r="J9" t="str">
        <f t="shared" si="3"/>
        <v>Condition</v>
      </c>
      <c r="L9">
        <f t="shared" si="5"/>
        <v>1.0717576024842117</v>
      </c>
      <c r="M9">
        <f t="shared" si="1"/>
        <v>107.17576024842117</v>
      </c>
      <c r="N9">
        <f t="shared" si="2"/>
        <v>7.1757602484211702</v>
      </c>
      <c r="O9">
        <f t="shared" si="4"/>
        <v>5.4603783225031082</v>
      </c>
      <c r="P9">
        <v>3</v>
      </c>
    </row>
    <row r="10" spans="1:16" x14ac:dyDescent="0.35">
      <c r="A10" s="9">
        <v>8</v>
      </c>
      <c r="B10" s="9">
        <v>7479.85</v>
      </c>
      <c r="D10" s="2" t="s">
        <v>0</v>
      </c>
      <c r="J10" t="str">
        <f t="shared" si="3"/>
        <v>Condition</v>
      </c>
      <c r="L10">
        <f t="shared" si="5"/>
        <v>1.1121434947194431</v>
      </c>
      <c r="M10">
        <f t="shared" si="1"/>
        <v>111.2143494719443</v>
      </c>
      <c r="N10">
        <f t="shared" si="2"/>
        <v>11.214349471944303</v>
      </c>
      <c r="O10">
        <f t="shared" si="4"/>
        <v>7.6543285612888923</v>
      </c>
      <c r="P10">
        <v>4</v>
      </c>
    </row>
    <row r="11" spans="1:16" x14ac:dyDescent="0.35">
      <c r="A11" s="9">
        <v>9</v>
      </c>
      <c r="B11" s="9">
        <v>8090.69</v>
      </c>
      <c r="D11" s="2" t="s">
        <v>0</v>
      </c>
      <c r="J11" t="str">
        <f t="shared" si="3"/>
        <v>Condition</v>
      </c>
      <c r="L11">
        <f t="shared" si="5"/>
        <v>1.2029664032422642</v>
      </c>
      <c r="M11">
        <f t="shared" si="1"/>
        <v>120.29664032422642</v>
      </c>
      <c r="N11">
        <f t="shared" si="2"/>
        <v>20.296640324226416</v>
      </c>
      <c r="O11">
        <f t="shared" si="4"/>
        <v>11.413587729786911</v>
      </c>
      <c r="P11">
        <v>5</v>
      </c>
    </row>
    <row r="12" spans="1:16" x14ac:dyDescent="0.35">
      <c r="A12" s="9">
        <v>10</v>
      </c>
      <c r="B12" s="9">
        <v>6883.14</v>
      </c>
      <c r="D12" s="2" t="s">
        <v>0</v>
      </c>
      <c r="J12" t="str">
        <f t="shared" si="3"/>
        <v>Condition</v>
      </c>
      <c r="L12">
        <f t="shared" si="5"/>
        <v>1.0234215090199921</v>
      </c>
      <c r="M12">
        <f t="shared" si="1"/>
        <v>102.3421509019992</v>
      </c>
      <c r="N12">
        <f t="shared" si="2"/>
        <v>2.3421509019992044</v>
      </c>
      <c r="O12">
        <f t="shared" si="4"/>
        <v>7.5724525409018355</v>
      </c>
      <c r="P12">
        <v>6</v>
      </c>
    </row>
    <row r="13" spans="1:16" x14ac:dyDescent="0.35">
      <c r="A13" s="9">
        <v>11</v>
      </c>
      <c r="B13" s="9">
        <v>6369.14</v>
      </c>
      <c r="D13" s="2" t="s">
        <v>0</v>
      </c>
      <c r="J13" t="str">
        <f t="shared" si="3"/>
        <v>Condition</v>
      </c>
      <c r="L13">
        <f t="shared" si="5"/>
        <v>0.9469972817579756</v>
      </c>
      <c r="M13">
        <f t="shared" si="1"/>
        <v>94.69972817579756</v>
      </c>
      <c r="N13">
        <f t="shared" si="2"/>
        <v>-5.30027182420244</v>
      </c>
      <c r="O13">
        <f t="shared" si="4"/>
        <v>3.6589571887206724</v>
      </c>
      <c r="P13">
        <v>7</v>
      </c>
    </row>
    <row r="14" spans="1:16" x14ac:dyDescent="0.35">
      <c r="A14" s="9">
        <v>12</v>
      </c>
      <c r="B14" s="9">
        <v>7207.05</v>
      </c>
      <c r="C14" s="1" t="s">
        <v>1</v>
      </c>
      <c r="J14" t="str">
        <f t="shared" si="3"/>
        <v/>
      </c>
      <c r="L14">
        <f t="shared" ref="L14:L16" si="6">B14/$K$3</f>
        <v>1.0715821538690966</v>
      </c>
      <c r="M14">
        <f t="shared" si="1"/>
        <v>107.15821538690966</v>
      </c>
      <c r="N14">
        <f t="shared" si="2"/>
        <v>7.1582153869096601</v>
      </c>
      <c r="O14">
        <f t="shared" si="4"/>
        <v>7.6795059331754674</v>
      </c>
      <c r="P14">
        <v>8</v>
      </c>
    </row>
    <row r="15" spans="1:16" x14ac:dyDescent="0.35">
      <c r="A15" s="9">
        <v>13</v>
      </c>
      <c r="B15" s="9">
        <v>7505.26</v>
      </c>
      <c r="C15" s="1" t="s">
        <v>1</v>
      </c>
      <c r="J15" t="str">
        <f t="shared" si="3"/>
        <v/>
      </c>
      <c r="L15">
        <f t="shared" si="6"/>
        <v>1.1159215873551003</v>
      </c>
      <c r="M15">
        <f t="shared" si="1"/>
        <v>111.59215873551003</v>
      </c>
      <c r="N15">
        <f t="shared" si="2"/>
        <v>11.592158735510026</v>
      </c>
      <c r="O15">
        <f t="shared" si="4"/>
        <v>10.12686542876456</v>
      </c>
      <c r="P15">
        <v>9</v>
      </c>
    </row>
    <row r="16" spans="1:16" x14ac:dyDescent="0.35">
      <c r="A16" s="9">
        <v>14</v>
      </c>
      <c r="B16" s="9">
        <v>7424.45</v>
      </c>
      <c r="C16" s="1" t="s">
        <v>1</v>
      </c>
      <c r="J16" t="str">
        <f t="shared" si="3"/>
        <v/>
      </c>
      <c r="L16">
        <f t="shared" si="6"/>
        <v>1.1039063309250545</v>
      </c>
      <c r="M16">
        <f t="shared" si="1"/>
        <v>110.39063309250545</v>
      </c>
      <c r="N16">
        <f t="shared" si="2"/>
        <v>10.390633092505453</v>
      </c>
      <c r="O16">
        <f t="shared" si="4"/>
        <v>6.454884512022967</v>
      </c>
      <c r="P16">
        <v>10</v>
      </c>
    </row>
    <row r="17" spans="1:16" x14ac:dyDescent="0.35">
      <c r="A17" s="9">
        <v>15</v>
      </c>
      <c r="B17" s="9">
        <v>6980.28</v>
      </c>
      <c r="C17" s="1" t="s">
        <v>1</v>
      </c>
      <c r="J17" t="str">
        <f t="shared" si="3"/>
        <v/>
      </c>
      <c r="L17">
        <f>B17/$K$3</f>
        <v>1.0378647958609108</v>
      </c>
      <c r="M17">
        <f t="shared" si="1"/>
        <v>103.78647958609109</v>
      </c>
      <c r="N17">
        <f t="shared" si="2"/>
        <v>3.7864795860910903</v>
      </c>
      <c r="O17">
        <f>AVERAGE(N17,N113,N209)</f>
        <v>1.366973797195423</v>
      </c>
      <c r="P17">
        <v>11</v>
      </c>
    </row>
    <row r="18" spans="1:16" x14ac:dyDescent="0.35">
      <c r="A18" s="9">
        <v>16</v>
      </c>
      <c r="B18" s="9">
        <v>6263.47</v>
      </c>
      <c r="C18" s="1" t="s">
        <v>1</v>
      </c>
      <c r="J18" t="str">
        <f t="shared" si="3"/>
        <v/>
      </c>
      <c r="L18">
        <f t="shared" ref="L18:L22" si="7">B18/$K$3</f>
        <v>0.93128570958914825</v>
      </c>
      <c r="M18">
        <f t="shared" si="1"/>
        <v>93.128570958914821</v>
      </c>
      <c r="N18">
        <f t="shared" si="2"/>
        <v>-6.8714290410851788</v>
      </c>
      <c r="O18">
        <f t="shared" si="4"/>
        <v>0.91051002736197495</v>
      </c>
      <c r="P18">
        <v>12</v>
      </c>
    </row>
    <row r="19" spans="1:16" x14ac:dyDescent="0.35">
      <c r="A19" s="9">
        <v>17</v>
      </c>
      <c r="B19" s="9">
        <v>6067.84</v>
      </c>
      <c r="C19" s="1" t="s">
        <v>1</v>
      </c>
      <c r="J19" t="str">
        <f t="shared" si="3"/>
        <v/>
      </c>
      <c r="L19">
        <f t="shared" si="7"/>
        <v>0.90219841079679752</v>
      </c>
      <c r="M19">
        <f t="shared" si="1"/>
        <v>90.219841079679753</v>
      </c>
      <c r="N19">
        <f t="shared" si="2"/>
        <v>-9.7801589203202468</v>
      </c>
    </row>
    <row r="20" spans="1:16" x14ac:dyDescent="0.35">
      <c r="A20" s="9">
        <v>18</v>
      </c>
      <c r="B20" s="9">
        <v>6843.62</v>
      </c>
      <c r="C20" s="1" t="s">
        <v>1</v>
      </c>
      <c r="J20" t="str">
        <f t="shared" si="3"/>
        <v/>
      </c>
      <c r="L20">
        <f t="shared" si="7"/>
        <v>1.0175454672663056</v>
      </c>
      <c r="M20">
        <f t="shared" si="1"/>
        <v>101.75454672663055</v>
      </c>
      <c r="N20">
        <f t="shared" si="2"/>
        <v>1.7545467266305508</v>
      </c>
      <c r="O20">
        <f t="shared" ref="O20:O34" si="8">AVERAGE(N20,N116,N212)</f>
        <v>-0.23996700728989614</v>
      </c>
      <c r="P20">
        <v>-2</v>
      </c>
    </row>
    <row r="21" spans="1:16" x14ac:dyDescent="0.35">
      <c r="A21" s="9">
        <v>19</v>
      </c>
      <c r="B21" s="9">
        <v>6753.31</v>
      </c>
      <c r="C21" s="1" t="s">
        <v>1</v>
      </c>
      <c r="J21" t="str">
        <f t="shared" si="3"/>
        <v/>
      </c>
      <c r="L21">
        <f t="shared" si="7"/>
        <v>1.0041177007993158</v>
      </c>
      <c r="M21">
        <f t="shared" si="1"/>
        <v>100.41177007993159</v>
      </c>
      <c r="N21">
        <f t="shared" si="2"/>
        <v>0.41177007993158554</v>
      </c>
      <c r="O21">
        <f t="shared" si="8"/>
        <v>-1.9693253483103443</v>
      </c>
      <c r="P21">
        <v>-1</v>
      </c>
    </row>
    <row r="22" spans="1:16" x14ac:dyDescent="0.35">
      <c r="A22" s="9">
        <v>20</v>
      </c>
      <c r="B22" s="9">
        <v>6463.05</v>
      </c>
      <c r="E22" s="3" t="s">
        <v>2</v>
      </c>
      <c r="J22" t="str">
        <f t="shared" si="3"/>
        <v>Condition</v>
      </c>
      <c r="L22">
        <f t="shared" si="7"/>
        <v>0.96096031518633351</v>
      </c>
      <c r="M22">
        <f t="shared" si="1"/>
        <v>96.096031518633353</v>
      </c>
      <c r="N22">
        <f t="shared" si="2"/>
        <v>-3.9039684813666469</v>
      </c>
      <c r="O22">
        <f>AVERAGE(N22,N118,N214)</f>
        <v>-5.1439540467806495</v>
      </c>
      <c r="P22">
        <v>0</v>
      </c>
    </row>
    <row r="23" spans="1:16" x14ac:dyDescent="0.35">
      <c r="A23" s="9">
        <v>21</v>
      </c>
      <c r="B23" s="9">
        <v>6837.26</v>
      </c>
      <c r="E23" s="3" t="s">
        <v>2</v>
      </c>
      <c r="J23" t="str">
        <f t="shared" si="3"/>
        <v>Condition</v>
      </c>
      <c r="L23">
        <f t="shared" ref="L23:L29" si="9">IF(LEFT(J23,4)="Cond",B23/$K$3,"")</f>
        <v>1.0165998289678884</v>
      </c>
      <c r="M23">
        <f t="shared" si="1"/>
        <v>101.65998289678883</v>
      </c>
      <c r="N23">
        <f t="shared" si="2"/>
        <v>1.6599828967888328</v>
      </c>
      <c r="O23">
        <f t="shared" si="8"/>
        <v>1.7739749348579892</v>
      </c>
      <c r="P23">
        <v>1</v>
      </c>
    </row>
    <row r="24" spans="1:16" x14ac:dyDescent="0.35">
      <c r="A24" s="9">
        <v>22</v>
      </c>
      <c r="B24" s="9">
        <v>6397.73</v>
      </c>
      <c r="E24" s="3" t="s">
        <v>2</v>
      </c>
      <c r="J24" t="str">
        <f t="shared" si="3"/>
        <v>Condition</v>
      </c>
      <c r="L24">
        <f t="shared" si="9"/>
        <v>0.9512481935428414</v>
      </c>
      <c r="M24">
        <f t="shared" si="1"/>
        <v>95.124819354284142</v>
      </c>
      <c r="N24">
        <f t="shared" si="2"/>
        <v>-4.875180645715858</v>
      </c>
      <c r="O24">
        <f t="shared" si="8"/>
        <v>-3.1709005530706142</v>
      </c>
      <c r="P24">
        <v>2</v>
      </c>
    </row>
    <row r="25" spans="1:16" x14ac:dyDescent="0.35">
      <c r="A25" s="9">
        <v>23</v>
      </c>
      <c r="B25" s="9">
        <v>6808.8</v>
      </c>
      <c r="E25" s="3" t="s">
        <v>2</v>
      </c>
      <c r="J25" t="str">
        <f t="shared" si="3"/>
        <v>Condition</v>
      </c>
      <c r="L25">
        <f t="shared" si="9"/>
        <v>1.0123682462677386</v>
      </c>
      <c r="M25">
        <f t="shared" si="1"/>
        <v>101.23682462677385</v>
      </c>
      <c r="N25">
        <f t="shared" si="2"/>
        <v>1.2368246267738527</v>
      </c>
      <c r="O25">
        <f t="shared" si="8"/>
        <v>-1.1318803625475151</v>
      </c>
      <c r="P25">
        <v>3</v>
      </c>
    </row>
    <row r="26" spans="1:16" x14ac:dyDescent="0.35">
      <c r="A26" s="9">
        <v>24</v>
      </c>
      <c r="B26" s="9">
        <v>7014.82</v>
      </c>
      <c r="E26" s="3" t="s">
        <v>2</v>
      </c>
      <c r="J26" t="str">
        <f t="shared" si="3"/>
        <v>Condition</v>
      </c>
      <c r="L26">
        <f t="shared" si="9"/>
        <v>1.0430003849847047</v>
      </c>
      <c r="M26">
        <f t="shared" si="1"/>
        <v>104.30003849847047</v>
      </c>
      <c r="N26">
        <f t="shared" si="2"/>
        <v>4.3000384984704709</v>
      </c>
      <c r="O26">
        <f t="shared" si="8"/>
        <v>3.9262437371150014</v>
      </c>
      <c r="P26">
        <v>4</v>
      </c>
    </row>
    <row r="27" spans="1:16" x14ac:dyDescent="0.35">
      <c r="A27" s="9">
        <v>25</v>
      </c>
      <c r="B27" s="9">
        <v>6890.94</v>
      </c>
      <c r="E27" s="3" t="s">
        <v>2</v>
      </c>
      <c r="J27" t="str">
        <f t="shared" si="3"/>
        <v>Condition</v>
      </c>
      <c r="L27">
        <f t="shared" si="9"/>
        <v>1.0245812541029564</v>
      </c>
      <c r="M27">
        <f t="shared" si="1"/>
        <v>102.45812541029564</v>
      </c>
      <c r="N27">
        <f t="shared" si="2"/>
        <v>2.4581254102956365</v>
      </c>
      <c r="O27">
        <f t="shared" si="8"/>
        <v>0.1702556444920115</v>
      </c>
      <c r="P27">
        <v>5</v>
      </c>
    </row>
    <row r="28" spans="1:16" x14ac:dyDescent="0.35">
      <c r="A28" s="9">
        <v>26</v>
      </c>
      <c r="B28" s="9">
        <v>7259.49</v>
      </c>
      <c r="E28" s="3" t="s">
        <v>2</v>
      </c>
      <c r="J28" t="str">
        <f t="shared" si="3"/>
        <v>Condition</v>
      </c>
      <c r="L28">
        <f t="shared" si="9"/>
        <v>1.0793792092730268</v>
      </c>
      <c r="M28">
        <f t="shared" si="1"/>
        <v>107.93792092730268</v>
      </c>
      <c r="N28">
        <f t="shared" si="2"/>
        <v>7.9379209273026845</v>
      </c>
      <c r="O28">
        <f t="shared" si="8"/>
        <v>0.84771528291256948</v>
      </c>
      <c r="P28">
        <v>6</v>
      </c>
    </row>
    <row r="29" spans="1:16" x14ac:dyDescent="0.35">
      <c r="A29" s="9">
        <v>27</v>
      </c>
      <c r="B29" s="9">
        <v>6814.82</v>
      </c>
      <c r="E29" s="3" t="s">
        <v>2</v>
      </c>
      <c r="J29" t="str">
        <f t="shared" si="3"/>
        <v>Condition</v>
      </c>
      <c r="L29">
        <f t="shared" si="9"/>
        <v>1.0132633315753599</v>
      </c>
      <c r="M29">
        <f t="shared" si="1"/>
        <v>101.32633315753598</v>
      </c>
      <c r="N29">
        <f t="shared" si="2"/>
        <v>1.3263331575359842</v>
      </c>
      <c r="O29">
        <f t="shared" si="8"/>
        <v>-3.308335301577467</v>
      </c>
      <c r="P29">
        <v>7</v>
      </c>
    </row>
    <row r="30" spans="1:16" x14ac:dyDescent="0.35">
      <c r="A30" s="9">
        <v>28</v>
      </c>
      <c r="B30" s="9">
        <v>6445.06</v>
      </c>
      <c r="C30" s="1" t="s">
        <v>1</v>
      </c>
      <c r="J30" t="str">
        <f t="shared" si="3"/>
        <v/>
      </c>
      <c r="L30">
        <f t="shared" ref="L30:L93" si="10">B30/$K$3</f>
        <v>0.95828546723216301</v>
      </c>
      <c r="M30">
        <f t="shared" si="1"/>
        <v>95.828546723216306</v>
      </c>
      <c r="N30">
        <f t="shared" si="2"/>
        <v>-4.1714532767836943</v>
      </c>
      <c r="O30">
        <f t="shared" si="8"/>
        <v>-5.5231510395054739</v>
      </c>
      <c r="P30">
        <v>8</v>
      </c>
    </row>
    <row r="31" spans="1:16" x14ac:dyDescent="0.35">
      <c r="A31" s="9">
        <v>29</v>
      </c>
      <c r="B31" s="9">
        <v>6404.72</v>
      </c>
      <c r="C31" s="1" t="s">
        <v>1</v>
      </c>
      <c r="J31" t="str">
        <f t="shared" si="3"/>
        <v/>
      </c>
      <c r="L31">
        <f t="shared" si="10"/>
        <v>0.95228750355949809</v>
      </c>
      <c r="M31">
        <f t="shared" si="1"/>
        <v>95.228750355949813</v>
      </c>
      <c r="N31">
        <f t="shared" si="2"/>
        <v>-4.7712496440501866</v>
      </c>
      <c r="O31">
        <f t="shared" si="8"/>
        <v>-2.9770645265973648</v>
      </c>
      <c r="P31">
        <v>9</v>
      </c>
    </row>
    <row r="32" spans="1:16" x14ac:dyDescent="0.35">
      <c r="A32" s="9">
        <v>30</v>
      </c>
      <c r="B32" s="9">
        <v>6355.43</v>
      </c>
      <c r="C32" s="1" t="s">
        <v>1</v>
      </c>
      <c r="J32" t="str">
        <f t="shared" si="3"/>
        <v/>
      </c>
      <c r="L32">
        <f t="shared" si="10"/>
        <v>0.94495880674676502</v>
      </c>
      <c r="M32">
        <f t="shared" si="1"/>
        <v>94.495880674676499</v>
      </c>
      <c r="N32">
        <f t="shared" si="2"/>
        <v>-5.5041193253235008</v>
      </c>
      <c r="O32">
        <f t="shared" si="8"/>
        <v>-0.49055124401931022</v>
      </c>
      <c r="P32">
        <v>10</v>
      </c>
    </row>
    <row r="33" spans="1:16" x14ac:dyDescent="0.35">
      <c r="A33" s="9">
        <v>31</v>
      </c>
      <c r="B33" s="9">
        <v>6377.04</v>
      </c>
      <c r="C33" s="1" t="s">
        <v>1</v>
      </c>
      <c r="J33" t="str">
        <f t="shared" si="3"/>
        <v/>
      </c>
      <c r="L33">
        <f t="shared" si="10"/>
        <v>0.94817189536764468</v>
      </c>
      <c r="M33">
        <f t="shared" si="1"/>
        <v>94.817189536764474</v>
      </c>
      <c r="N33">
        <f t="shared" si="2"/>
        <v>-5.1828104632355263</v>
      </c>
      <c r="O33">
        <f t="shared" si="8"/>
        <v>0.84811177695803031</v>
      </c>
      <c r="P33">
        <v>11</v>
      </c>
    </row>
    <row r="34" spans="1:16" x14ac:dyDescent="0.35">
      <c r="A34" s="9">
        <v>32</v>
      </c>
      <c r="B34" s="9">
        <v>6774.4</v>
      </c>
      <c r="C34" s="1" t="s">
        <v>1</v>
      </c>
      <c r="J34" t="str">
        <f t="shared" si="3"/>
        <v/>
      </c>
      <c r="L34">
        <f t="shared" si="10"/>
        <v>1.0072534730813312</v>
      </c>
      <c r="M34">
        <f t="shared" si="1"/>
        <v>100.72534730813312</v>
      </c>
      <c r="N34">
        <f t="shared" si="2"/>
        <v>0.72534730813312365</v>
      </c>
      <c r="O34">
        <f t="shared" si="8"/>
        <v>-2.0103624820152484</v>
      </c>
      <c r="P34">
        <v>12</v>
      </c>
    </row>
    <row r="35" spans="1:16" x14ac:dyDescent="0.35">
      <c r="A35" s="9">
        <v>33</v>
      </c>
      <c r="B35" s="9">
        <v>6311.32</v>
      </c>
      <c r="C35" s="1" t="s">
        <v>1</v>
      </c>
      <c r="J35" t="str">
        <f t="shared" si="3"/>
        <v/>
      </c>
      <c r="L35">
        <f t="shared" si="10"/>
        <v>0.93840029961733396</v>
      </c>
      <c r="M35">
        <f t="shared" si="1"/>
        <v>93.840029961733393</v>
      </c>
      <c r="N35">
        <f t="shared" si="2"/>
        <v>-6.1599700382666072</v>
      </c>
    </row>
    <row r="36" spans="1:16" x14ac:dyDescent="0.35">
      <c r="A36" s="9">
        <v>34</v>
      </c>
      <c r="B36" s="9">
        <v>6924.22</v>
      </c>
      <c r="C36" s="1" t="s">
        <v>1</v>
      </c>
      <c r="J36" t="str">
        <f t="shared" si="3"/>
        <v/>
      </c>
      <c r="L36">
        <f t="shared" si="10"/>
        <v>1.0295294997902715</v>
      </c>
      <c r="M36">
        <f t="shared" si="1"/>
        <v>102.95294997902715</v>
      </c>
      <c r="N36">
        <f t="shared" si="2"/>
        <v>2.9529499790271529</v>
      </c>
      <c r="O36">
        <f t="shared" ref="O23:O87" si="11">AVERAGE(N36,N132,N228)</f>
        <v>1.7764530226421062</v>
      </c>
      <c r="P36">
        <v>-2</v>
      </c>
    </row>
    <row r="37" spans="1:16" x14ac:dyDescent="0.35">
      <c r="A37" s="9">
        <v>35</v>
      </c>
      <c r="B37" s="9">
        <v>6865.87</v>
      </c>
      <c r="C37" s="1" t="s">
        <v>1</v>
      </c>
      <c r="J37" t="str">
        <f t="shared" si="3"/>
        <v/>
      </c>
      <c r="L37">
        <f t="shared" si="10"/>
        <v>1.0208537144580951</v>
      </c>
      <c r="M37">
        <f t="shared" si="1"/>
        <v>102.08537144580951</v>
      </c>
      <c r="N37">
        <f t="shared" si="2"/>
        <v>2.0853714458095141</v>
      </c>
      <c r="O37">
        <f t="shared" si="11"/>
        <v>3.0244180307209425</v>
      </c>
      <c r="P37">
        <v>-1</v>
      </c>
    </row>
    <row r="38" spans="1:16" x14ac:dyDescent="0.35">
      <c r="A38" s="9">
        <v>36</v>
      </c>
      <c r="B38" s="9">
        <v>6210.53</v>
      </c>
      <c r="F38" s="4" t="s">
        <v>3</v>
      </c>
      <c r="J38" t="str">
        <f t="shared" si="3"/>
        <v>Condition</v>
      </c>
      <c r="L38">
        <f t="shared" si="10"/>
        <v>0.92341431155169451</v>
      </c>
      <c r="M38">
        <f t="shared" si="1"/>
        <v>92.341431155169445</v>
      </c>
      <c r="N38">
        <f t="shared" si="2"/>
        <v>-7.6585688448305547</v>
      </c>
      <c r="O38">
        <f t="shared" si="11"/>
        <v>-0.84620640279508075</v>
      </c>
      <c r="P38">
        <v>0</v>
      </c>
    </row>
    <row r="39" spans="1:16" x14ac:dyDescent="0.35">
      <c r="A39" s="9">
        <v>37</v>
      </c>
      <c r="B39" s="9">
        <v>6534.31</v>
      </c>
      <c r="F39" s="4" t="s">
        <v>3</v>
      </c>
      <c r="J39" t="str">
        <f t="shared" si="3"/>
        <v>Condition</v>
      </c>
      <c r="L39">
        <f t="shared" ref="L39:L45" si="12">IF(LEFT(J39,4)="Cond",B39/$K$3,"")</f>
        <v>0.97155562731608314</v>
      </c>
      <c r="M39">
        <f t="shared" si="1"/>
        <v>97.155562731608313</v>
      </c>
      <c r="N39">
        <f t="shared" si="2"/>
        <v>-2.8444372683916868</v>
      </c>
      <c r="O39">
        <f t="shared" si="11"/>
        <v>-2.0239919648278666</v>
      </c>
      <c r="P39">
        <v>1</v>
      </c>
    </row>
    <row r="40" spans="1:16" x14ac:dyDescent="0.35">
      <c r="A40" s="9">
        <v>38</v>
      </c>
      <c r="B40" s="9">
        <v>7316.75</v>
      </c>
      <c r="F40" s="4" t="s">
        <v>3</v>
      </c>
      <c r="J40" t="str">
        <f t="shared" si="3"/>
        <v>Condition</v>
      </c>
      <c r="L40">
        <f t="shared" si="12"/>
        <v>1.0878929276641223</v>
      </c>
      <c r="M40">
        <f t="shared" si="1"/>
        <v>108.78929276641223</v>
      </c>
      <c r="N40">
        <f t="shared" si="2"/>
        <v>8.7892927664122311</v>
      </c>
      <c r="O40">
        <f t="shared" si="11"/>
        <v>9.5796540842769389</v>
      </c>
      <c r="P40">
        <v>2</v>
      </c>
    </row>
    <row r="41" spans="1:16" x14ac:dyDescent="0.35">
      <c r="A41" s="9">
        <v>39</v>
      </c>
      <c r="B41" s="9">
        <v>7251.12</v>
      </c>
      <c r="F41" s="4" t="s">
        <v>3</v>
      </c>
      <c r="J41" t="str">
        <f t="shared" si="3"/>
        <v>Condition</v>
      </c>
      <c r="L41">
        <f t="shared" si="12"/>
        <v>1.0781347135878458</v>
      </c>
      <c r="M41">
        <f t="shared" si="1"/>
        <v>107.81347135878458</v>
      </c>
      <c r="N41">
        <f t="shared" si="2"/>
        <v>7.8134713587845823</v>
      </c>
      <c r="O41">
        <f t="shared" si="11"/>
        <v>9.8358883611541277</v>
      </c>
      <c r="P41">
        <v>3</v>
      </c>
    </row>
    <row r="42" spans="1:16" x14ac:dyDescent="0.35">
      <c r="A42" s="9">
        <v>40</v>
      </c>
      <c r="B42" s="9">
        <v>7756.29</v>
      </c>
      <c r="F42" s="4" t="s">
        <v>3</v>
      </c>
      <c r="J42" t="str">
        <f t="shared" si="3"/>
        <v>Condition</v>
      </c>
      <c r="L42">
        <f t="shared" si="12"/>
        <v>1.1532460499418395</v>
      </c>
      <c r="M42">
        <f t="shared" si="1"/>
        <v>115.32460499418396</v>
      </c>
      <c r="N42">
        <f t="shared" si="2"/>
        <v>15.324604994183957</v>
      </c>
      <c r="O42">
        <f t="shared" si="11"/>
        <v>10.076163752701623</v>
      </c>
      <c r="P42">
        <v>4</v>
      </c>
    </row>
    <row r="43" spans="1:16" x14ac:dyDescent="0.35">
      <c r="A43" s="9">
        <v>41</v>
      </c>
      <c r="B43" s="9">
        <v>8166.61</v>
      </c>
      <c r="F43" s="4" t="s">
        <v>3</v>
      </c>
      <c r="J43" t="str">
        <f t="shared" si="3"/>
        <v>Condition</v>
      </c>
      <c r="L43">
        <f t="shared" si="12"/>
        <v>1.2142545887164515</v>
      </c>
      <c r="M43">
        <f t="shared" si="1"/>
        <v>121.42545887164515</v>
      </c>
      <c r="N43">
        <f t="shared" si="2"/>
        <v>21.425458871645148</v>
      </c>
      <c r="O43">
        <f t="shared" si="11"/>
        <v>14.43378199755135</v>
      </c>
      <c r="P43">
        <v>5</v>
      </c>
    </row>
    <row r="44" spans="1:16" x14ac:dyDescent="0.35">
      <c r="A44" s="9">
        <v>42</v>
      </c>
      <c r="B44" s="9">
        <v>7102.89</v>
      </c>
      <c r="F44" s="4" t="s">
        <v>3</v>
      </c>
      <c r="J44" t="str">
        <f t="shared" si="3"/>
        <v>Condition</v>
      </c>
      <c r="L44">
        <f t="shared" si="12"/>
        <v>1.0560950964535099</v>
      </c>
      <c r="M44">
        <f t="shared" si="1"/>
        <v>105.60950964535098</v>
      </c>
      <c r="N44">
        <f t="shared" si="2"/>
        <v>5.6095096453509825</v>
      </c>
      <c r="O44">
        <f t="shared" si="11"/>
        <v>9.3813079380366045</v>
      </c>
      <c r="P44">
        <v>6</v>
      </c>
    </row>
    <row r="45" spans="1:16" x14ac:dyDescent="0.35">
      <c r="A45" s="9">
        <v>43</v>
      </c>
      <c r="B45" s="9">
        <v>7420.57</v>
      </c>
      <c r="F45" s="4" t="s">
        <v>3</v>
      </c>
      <c r="J45" t="str">
        <f t="shared" si="3"/>
        <v>Condition</v>
      </c>
      <c r="L45">
        <f t="shared" si="12"/>
        <v>1.1033294320889131</v>
      </c>
      <c r="M45">
        <f t="shared" si="1"/>
        <v>110.33294320889131</v>
      </c>
      <c r="N45">
        <f t="shared" si="2"/>
        <v>10.332943208891308</v>
      </c>
      <c r="O45">
        <f t="shared" si="11"/>
        <v>11.655102165226481</v>
      </c>
      <c r="P45">
        <v>7</v>
      </c>
    </row>
    <row r="46" spans="1:16" x14ac:dyDescent="0.35">
      <c r="A46" s="9">
        <v>44</v>
      </c>
      <c r="B46" s="9">
        <v>7193.59</v>
      </c>
      <c r="C46" s="1" t="s">
        <v>1</v>
      </c>
      <c r="J46" t="str">
        <f t="shared" si="3"/>
        <v/>
      </c>
      <c r="L46">
        <f t="shared" ref="L46:L109" si="13">B46/$K$3</f>
        <v>1.0695808501746478</v>
      </c>
      <c r="M46">
        <f t="shared" si="1"/>
        <v>106.95808501746478</v>
      </c>
      <c r="N46">
        <f t="shared" si="2"/>
        <v>6.9580850174647821</v>
      </c>
      <c r="O46">
        <f t="shared" si="11"/>
        <v>2.7637231958323505</v>
      </c>
      <c r="P46">
        <v>8</v>
      </c>
    </row>
    <row r="47" spans="1:16" x14ac:dyDescent="0.35">
      <c r="A47" s="9">
        <v>45</v>
      </c>
      <c r="B47" s="9">
        <v>7545.02</v>
      </c>
      <c r="C47" s="1" t="s">
        <v>1</v>
      </c>
      <c r="J47" t="str">
        <f t="shared" si="3"/>
        <v/>
      </c>
      <c r="L47">
        <f t="shared" si="13"/>
        <v>1.1218333135728782</v>
      </c>
      <c r="M47">
        <f t="shared" si="1"/>
        <v>112.18333135728781</v>
      </c>
      <c r="N47">
        <f t="shared" si="2"/>
        <v>12.183331357287813</v>
      </c>
      <c r="O47">
        <f t="shared" si="11"/>
        <v>10.812056701071549</v>
      </c>
      <c r="P47">
        <v>9</v>
      </c>
    </row>
    <row r="48" spans="1:16" x14ac:dyDescent="0.35">
      <c r="A48" s="9">
        <v>46</v>
      </c>
      <c r="B48" s="9">
        <v>7632.17</v>
      </c>
      <c r="C48" s="1" t="s">
        <v>1</v>
      </c>
      <c r="J48" t="str">
        <f t="shared" si="3"/>
        <v/>
      </c>
      <c r="L48">
        <f t="shared" si="13"/>
        <v>1.1347912345960003</v>
      </c>
      <c r="M48">
        <f t="shared" si="1"/>
        <v>113.47912345960003</v>
      </c>
      <c r="N48">
        <f t="shared" si="2"/>
        <v>13.479123459600032</v>
      </c>
      <c r="O48">
        <f t="shared" si="11"/>
        <v>9.7278437337668375</v>
      </c>
      <c r="P48">
        <v>10</v>
      </c>
    </row>
    <row r="49" spans="1:16" x14ac:dyDescent="0.35">
      <c r="A49" s="9">
        <v>47</v>
      </c>
      <c r="B49" s="9">
        <v>6604.86</v>
      </c>
      <c r="C49" s="1" t="s">
        <v>1</v>
      </c>
      <c r="J49" t="str">
        <f t="shared" si="3"/>
        <v/>
      </c>
      <c r="L49">
        <f t="shared" si="13"/>
        <v>0.98204537290622951</v>
      </c>
      <c r="M49">
        <f t="shared" si="1"/>
        <v>98.204537290622952</v>
      </c>
      <c r="N49">
        <f t="shared" si="2"/>
        <v>-1.7954627093770483</v>
      </c>
      <c r="O49">
        <f t="shared" si="11"/>
        <v>-0.89101022993182732</v>
      </c>
      <c r="P49">
        <v>11</v>
      </c>
    </row>
    <row r="50" spans="1:16" x14ac:dyDescent="0.35">
      <c r="A50" s="9">
        <v>48</v>
      </c>
      <c r="B50" s="9">
        <v>6001.38</v>
      </c>
      <c r="C50" s="1" t="s">
        <v>1</v>
      </c>
      <c r="J50" t="str">
        <f t="shared" si="3"/>
        <v/>
      </c>
      <c r="L50">
        <f t="shared" si="13"/>
        <v>0.89231678794887215</v>
      </c>
      <c r="M50">
        <f t="shared" si="1"/>
        <v>89.231678794887216</v>
      </c>
      <c r="N50">
        <f t="shared" si="2"/>
        <v>-10.768321205112784</v>
      </c>
      <c r="O50">
        <f t="shared" si="11"/>
        <v>1.0984977666647258</v>
      </c>
      <c r="P50">
        <v>12</v>
      </c>
    </row>
    <row r="51" spans="1:16" x14ac:dyDescent="0.35">
      <c r="A51" s="9">
        <v>49</v>
      </c>
      <c r="B51" s="9">
        <v>6392.97</v>
      </c>
      <c r="C51" s="1" t="s">
        <v>1</v>
      </c>
      <c r="J51" t="str">
        <f t="shared" si="3"/>
        <v/>
      </c>
      <c r="L51">
        <f t="shared" si="13"/>
        <v>0.95054045167169909</v>
      </c>
      <c r="M51">
        <f t="shared" si="1"/>
        <v>95.054045167169903</v>
      </c>
      <c r="N51">
        <f t="shared" si="2"/>
        <v>-4.9459548328300968</v>
      </c>
    </row>
    <row r="52" spans="1:16" x14ac:dyDescent="0.35">
      <c r="A52" s="9">
        <v>50</v>
      </c>
      <c r="B52" s="9">
        <v>6751.45</v>
      </c>
      <c r="C52" s="1" t="s">
        <v>1</v>
      </c>
      <c r="J52" t="str">
        <f t="shared" si="3"/>
        <v/>
      </c>
      <c r="L52">
        <f t="shared" si="13"/>
        <v>1.0038411462026089</v>
      </c>
      <c r="M52">
        <f t="shared" si="1"/>
        <v>100.38411462026089</v>
      </c>
      <c r="N52">
        <f t="shared" si="2"/>
        <v>0.38411462026088827</v>
      </c>
      <c r="O52">
        <f t="shared" si="11"/>
        <v>1.0975065315510761</v>
      </c>
      <c r="P52">
        <v>-2</v>
      </c>
    </row>
    <row r="53" spans="1:16" x14ac:dyDescent="0.35">
      <c r="A53" s="9">
        <v>51</v>
      </c>
      <c r="B53" s="9">
        <v>6895.4</v>
      </c>
      <c r="C53" s="1" t="s">
        <v>1</v>
      </c>
      <c r="J53" t="str">
        <f t="shared" si="3"/>
        <v/>
      </c>
      <c r="L53">
        <f t="shared" si="13"/>
        <v>1.0252443903939847</v>
      </c>
      <c r="M53">
        <f t="shared" si="1"/>
        <v>102.52443903939847</v>
      </c>
      <c r="N53">
        <f t="shared" si="2"/>
        <v>2.524439039398473</v>
      </c>
      <c r="O53">
        <f t="shared" si="11"/>
        <v>1.4914729274692082</v>
      </c>
      <c r="P53">
        <v>-1</v>
      </c>
    </row>
    <row r="54" spans="1:16" x14ac:dyDescent="0.35">
      <c r="A54" s="9">
        <v>52</v>
      </c>
      <c r="B54" s="9">
        <v>7379.21</v>
      </c>
      <c r="G54" s="5" t="s">
        <v>4</v>
      </c>
      <c r="J54" t="str">
        <f t="shared" si="3"/>
        <v>Condition</v>
      </c>
      <c r="L54">
        <f t="shared" si="13"/>
        <v>1.0971798094438607</v>
      </c>
      <c r="M54">
        <f t="shared" si="1"/>
        <v>109.71798094438607</v>
      </c>
      <c r="N54">
        <f t="shared" si="2"/>
        <v>9.7179809443860705</v>
      </c>
      <c r="O54">
        <f t="shared" si="11"/>
        <v>-2.6257708023216395</v>
      </c>
      <c r="P54">
        <v>0</v>
      </c>
    </row>
    <row r="55" spans="1:16" x14ac:dyDescent="0.35">
      <c r="A55" s="9">
        <v>53</v>
      </c>
      <c r="B55" s="9">
        <v>6695.66</v>
      </c>
      <c r="G55" s="5" t="s">
        <v>4</v>
      </c>
      <c r="J55" t="str">
        <f t="shared" si="3"/>
        <v>Condition</v>
      </c>
      <c r="L55">
        <f t="shared" ref="L55:L61" si="14">IF(LEFT(J55,4)="Cond",B55/$K$3,"")</f>
        <v>0.99554599515407205</v>
      </c>
      <c r="M55">
        <f t="shared" si="1"/>
        <v>99.554599515407205</v>
      </c>
      <c r="N55">
        <f t="shared" si="2"/>
        <v>-0.44540048459279546</v>
      </c>
      <c r="O55">
        <f t="shared" si="11"/>
        <v>-2.7355996529134927</v>
      </c>
      <c r="P55">
        <v>1</v>
      </c>
    </row>
    <row r="56" spans="1:16" x14ac:dyDescent="0.35">
      <c r="A56" s="9">
        <v>54</v>
      </c>
      <c r="B56" s="9">
        <v>6073.76</v>
      </c>
      <c r="G56" s="5" t="s">
        <v>4</v>
      </c>
      <c r="J56" t="str">
        <f t="shared" si="3"/>
        <v>Condition</v>
      </c>
      <c r="L56">
        <f t="shared" si="14"/>
        <v>0.90307862757771407</v>
      </c>
      <c r="M56">
        <f t="shared" si="1"/>
        <v>90.307862757771403</v>
      </c>
      <c r="N56">
        <f t="shared" si="2"/>
        <v>-9.692137242228597</v>
      </c>
      <c r="O56">
        <f t="shared" si="11"/>
        <v>1.7672345360851978</v>
      </c>
      <c r="P56">
        <v>2</v>
      </c>
    </row>
    <row r="57" spans="1:16" x14ac:dyDescent="0.35">
      <c r="A57" s="9">
        <v>55</v>
      </c>
      <c r="B57" s="9">
        <v>6639.17</v>
      </c>
      <c r="G57" s="5" t="s">
        <v>4</v>
      </c>
      <c r="J57" t="str">
        <f t="shared" si="3"/>
        <v>Condition</v>
      </c>
      <c r="L57">
        <f t="shared" si="14"/>
        <v>0.98714676441860261</v>
      </c>
      <c r="M57">
        <f t="shared" si="1"/>
        <v>98.714676441860263</v>
      </c>
      <c r="N57">
        <f t="shared" si="2"/>
        <v>-1.2853235581397371</v>
      </c>
      <c r="O57">
        <f t="shared" si="11"/>
        <v>0.45394713401716541</v>
      </c>
      <c r="P57">
        <v>3</v>
      </c>
    </row>
    <row r="58" spans="1:16" x14ac:dyDescent="0.35">
      <c r="A58" s="9">
        <v>56</v>
      </c>
      <c r="B58" s="9">
        <v>7188.44</v>
      </c>
      <c r="G58" s="5" t="s">
        <v>4</v>
      </c>
      <c r="J58" t="str">
        <f t="shared" si="3"/>
        <v>Condition</v>
      </c>
      <c r="L58">
        <f t="shared" si="14"/>
        <v>1.0688151210493571</v>
      </c>
      <c r="M58">
        <f t="shared" si="1"/>
        <v>106.88151210493571</v>
      </c>
      <c r="N58">
        <f t="shared" si="2"/>
        <v>6.8815121049357089</v>
      </c>
      <c r="O58">
        <f t="shared" si="11"/>
        <v>3.6800209348856376</v>
      </c>
      <c r="P58">
        <v>4</v>
      </c>
    </row>
    <row r="59" spans="1:16" x14ac:dyDescent="0.35">
      <c r="A59" s="9">
        <v>57</v>
      </c>
      <c r="B59" s="9">
        <v>6939.5</v>
      </c>
      <c r="G59" s="5" t="s">
        <v>4</v>
      </c>
      <c r="J59" t="str">
        <f t="shared" si="3"/>
        <v>Condition</v>
      </c>
      <c r="L59">
        <f t="shared" si="14"/>
        <v>1.0318014106707454</v>
      </c>
      <c r="M59">
        <f t="shared" si="1"/>
        <v>103.18014106707454</v>
      </c>
      <c r="N59">
        <f t="shared" si="2"/>
        <v>3.180141067074544</v>
      </c>
      <c r="O59">
        <f t="shared" si="11"/>
        <v>3.5619152710948563</v>
      </c>
      <c r="P59">
        <v>5</v>
      </c>
    </row>
    <row r="60" spans="1:16" x14ac:dyDescent="0.35">
      <c r="A60" s="9">
        <v>58</v>
      </c>
      <c r="B60" s="9">
        <v>6436.58</v>
      </c>
      <c r="G60" s="5" t="s">
        <v>4</v>
      </c>
      <c r="J60" t="str">
        <f t="shared" si="3"/>
        <v>Condition</v>
      </c>
      <c r="L60">
        <f t="shared" si="14"/>
        <v>0.9570246161676067</v>
      </c>
      <c r="M60">
        <f t="shared" si="1"/>
        <v>95.702461616760672</v>
      </c>
      <c r="N60">
        <f t="shared" si="2"/>
        <v>-4.2975383832393277</v>
      </c>
      <c r="O60">
        <f t="shared" si="11"/>
        <v>-1.382811531566702</v>
      </c>
      <c r="P60">
        <v>6</v>
      </c>
    </row>
    <row r="61" spans="1:16" x14ac:dyDescent="0.35">
      <c r="A61" s="9">
        <v>59</v>
      </c>
      <c r="B61" s="9">
        <v>6354.86</v>
      </c>
      <c r="G61" s="5" t="s">
        <v>4</v>
      </c>
      <c r="J61" t="str">
        <f t="shared" si="3"/>
        <v>Condition</v>
      </c>
      <c r="L61">
        <f t="shared" si="14"/>
        <v>0.94487405614454834</v>
      </c>
      <c r="M61">
        <f t="shared" si="1"/>
        <v>94.487405614454829</v>
      </c>
      <c r="N61">
        <f t="shared" si="2"/>
        <v>-5.5125943855451709</v>
      </c>
      <c r="O61">
        <f t="shared" si="11"/>
        <v>-1.9870684568445967</v>
      </c>
      <c r="P61">
        <v>7</v>
      </c>
    </row>
    <row r="62" spans="1:16" x14ac:dyDescent="0.35">
      <c r="A62" s="9">
        <v>60</v>
      </c>
      <c r="B62" s="9">
        <v>6724.44</v>
      </c>
      <c r="C62" s="1" t="s">
        <v>1</v>
      </c>
      <c r="J62" t="str">
        <f t="shared" si="3"/>
        <v/>
      </c>
      <c r="L62">
        <f t="shared" ref="L62:L125" si="15">B62/$K$3</f>
        <v>0.99982515713967679</v>
      </c>
      <c r="M62">
        <f t="shared" si="1"/>
        <v>99.982515713967672</v>
      </c>
      <c r="N62">
        <f t="shared" si="2"/>
        <v>-1.74842860323281E-2</v>
      </c>
      <c r="O62">
        <f t="shared" si="11"/>
        <v>0.92988867383373019</v>
      </c>
      <c r="P62">
        <v>8</v>
      </c>
    </row>
    <row r="63" spans="1:16" x14ac:dyDescent="0.35">
      <c r="A63" s="9">
        <v>61</v>
      </c>
      <c r="B63" s="9">
        <v>6777.7</v>
      </c>
      <c r="C63" s="1" t="s">
        <v>1</v>
      </c>
      <c r="J63" t="str">
        <f t="shared" si="3"/>
        <v/>
      </c>
      <c r="L63">
        <f t="shared" si="15"/>
        <v>1.0077441344625853</v>
      </c>
      <c r="M63">
        <f t="shared" si="1"/>
        <v>100.77441344625852</v>
      </c>
      <c r="N63">
        <f t="shared" si="2"/>
        <v>0.77441344625852082</v>
      </c>
      <c r="O63">
        <f t="shared" si="11"/>
        <v>-1.040389361558103</v>
      </c>
      <c r="P63">
        <v>9</v>
      </c>
    </row>
    <row r="64" spans="1:16" x14ac:dyDescent="0.35">
      <c r="A64" s="9">
        <v>62</v>
      </c>
      <c r="B64" s="9">
        <v>6263.73</v>
      </c>
      <c r="C64" s="1" t="s">
        <v>1</v>
      </c>
      <c r="J64" t="str">
        <f t="shared" si="3"/>
        <v/>
      </c>
      <c r="L64">
        <f t="shared" si="15"/>
        <v>0.9313243677585803</v>
      </c>
      <c r="M64">
        <f t="shared" si="1"/>
        <v>93.132436775858025</v>
      </c>
      <c r="N64">
        <f t="shared" si="2"/>
        <v>-6.8675632241419748</v>
      </c>
      <c r="O64">
        <f t="shared" si="11"/>
        <v>-2.1910150814770191</v>
      </c>
      <c r="P64">
        <v>10</v>
      </c>
    </row>
    <row r="65" spans="1:16" x14ac:dyDescent="0.35">
      <c r="A65" s="9">
        <v>63</v>
      </c>
      <c r="B65" s="9">
        <v>6764.03</v>
      </c>
      <c r="C65" s="1" t="s">
        <v>1</v>
      </c>
      <c r="J65" t="str">
        <f t="shared" si="3"/>
        <v/>
      </c>
      <c r="L65">
        <f t="shared" si="15"/>
        <v>1.0057116068620566</v>
      </c>
      <c r="M65">
        <f t="shared" si="1"/>
        <v>100.57116068620566</v>
      </c>
      <c r="N65">
        <f t="shared" si="2"/>
        <v>0.57116068620565841</v>
      </c>
      <c r="O65">
        <f t="shared" si="11"/>
        <v>0.91278986812335461</v>
      </c>
      <c r="P65">
        <v>11</v>
      </c>
    </row>
    <row r="66" spans="1:16" x14ac:dyDescent="0.35">
      <c r="A66" s="9">
        <v>64</v>
      </c>
      <c r="B66" s="9">
        <v>7254.34</v>
      </c>
      <c r="C66" s="1" t="s">
        <v>1</v>
      </c>
      <c r="J66" t="str">
        <f t="shared" si="3"/>
        <v/>
      </c>
      <c r="L66">
        <f t="shared" si="15"/>
        <v>1.0786134801477363</v>
      </c>
      <c r="M66">
        <f t="shared" si="1"/>
        <v>107.86134801477363</v>
      </c>
      <c r="N66">
        <f t="shared" si="2"/>
        <v>7.8613480147736254</v>
      </c>
      <c r="O66">
        <f t="shared" si="11"/>
        <v>0.60605216220596958</v>
      </c>
      <c r="P66">
        <v>12</v>
      </c>
    </row>
    <row r="67" spans="1:16" x14ac:dyDescent="0.35">
      <c r="A67" s="9">
        <v>65</v>
      </c>
      <c r="B67" s="9">
        <v>7188.99</v>
      </c>
      <c r="C67" s="1" t="s">
        <v>1</v>
      </c>
      <c r="J67" t="str">
        <f t="shared" si="3"/>
        <v/>
      </c>
      <c r="L67">
        <f t="shared" si="15"/>
        <v>1.0688968979462328</v>
      </c>
      <c r="M67">
        <f t="shared" ref="M67:M130" si="16">L67*100</f>
        <v>106.88968979462328</v>
      </c>
      <c r="N67">
        <f t="shared" ref="N67:N130" si="17">M67-100</f>
        <v>6.8896897946232798</v>
      </c>
    </row>
    <row r="68" spans="1:16" x14ac:dyDescent="0.35">
      <c r="A68" s="9">
        <v>66</v>
      </c>
      <c r="B68" s="9">
        <v>7107.98</v>
      </c>
      <c r="C68" s="1" t="s">
        <v>1</v>
      </c>
      <c r="J68" t="str">
        <f t="shared" ref="J68:J131" si="18">IF(ISERROR(SEARCH("Fixation",C68)),"Condition","")</f>
        <v/>
      </c>
      <c r="L68">
        <f t="shared" si="15"/>
        <v>1.0568519044627775</v>
      </c>
      <c r="M68">
        <f t="shared" si="16"/>
        <v>105.68519044627776</v>
      </c>
      <c r="N68">
        <f t="shared" si="17"/>
        <v>5.6851904462777583</v>
      </c>
      <c r="O68">
        <f t="shared" si="11"/>
        <v>0.86382285350930488</v>
      </c>
      <c r="P68">
        <v>-2</v>
      </c>
    </row>
    <row r="69" spans="1:16" x14ac:dyDescent="0.35">
      <c r="A69" s="9">
        <v>67</v>
      </c>
      <c r="B69" s="9">
        <v>6520.64</v>
      </c>
      <c r="C69" s="1" t="s">
        <v>1</v>
      </c>
      <c r="J69" t="str">
        <f t="shared" si="18"/>
        <v/>
      </c>
      <c r="L69">
        <f t="shared" si="15"/>
        <v>0.96952309971555439</v>
      </c>
      <c r="M69">
        <f t="shared" si="16"/>
        <v>96.952309971555437</v>
      </c>
      <c r="N69">
        <f t="shared" si="17"/>
        <v>-3.0476900284445634</v>
      </c>
      <c r="O69">
        <f t="shared" si="11"/>
        <v>-1.5037917771870515</v>
      </c>
      <c r="P69">
        <v>-1</v>
      </c>
    </row>
    <row r="70" spans="1:16" x14ac:dyDescent="0.35">
      <c r="A70" s="9">
        <v>68</v>
      </c>
      <c r="B70" s="9">
        <v>7394.26</v>
      </c>
      <c r="H70" s="6" t="s">
        <v>5</v>
      </c>
      <c r="J70" t="str">
        <f t="shared" si="18"/>
        <v>Condition</v>
      </c>
      <c r="L70">
        <f t="shared" si="15"/>
        <v>1.0994175227129139</v>
      </c>
      <c r="M70">
        <f t="shared" si="16"/>
        <v>109.94175227129139</v>
      </c>
      <c r="N70">
        <f t="shared" si="17"/>
        <v>9.9417522712913922</v>
      </c>
      <c r="O70">
        <f t="shared" si="11"/>
        <v>7.3526957162067816</v>
      </c>
      <c r="P70">
        <v>0</v>
      </c>
    </row>
    <row r="71" spans="1:16" x14ac:dyDescent="0.35">
      <c r="A71" s="9">
        <v>69</v>
      </c>
      <c r="B71" s="9">
        <v>7160.47</v>
      </c>
      <c r="H71" s="6" t="s">
        <v>5</v>
      </c>
      <c r="J71" t="str">
        <f t="shared" si="18"/>
        <v>Condition</v>
      </c>
      <c r="L71">
        <f t="shared" ref="L71:L77" si="19">IF(LEFT(J71,4)="Cond",B71/$K$3,"")</f>
        <v>1.0646563941300602</v>
      </c>
      <c r="M71">
        <f t="shared" si="16"/>
        <v>106.46563941300602</v>
      </c>
      <c r="N71">
        <f t="shared" si="17"/>
        <v>6.4656394130060164</v>
      </c>
      <c r="O71">
        <f t="shared" si="11"/>
        <v>-1.1095775724905035</v>
      </c>
      <c r="P71">
        <v>1</v>
      </c>
    </row>
    <row r="72" spans="1:16" x14ac:dyDescent="0.35">
      <c r="A72" s="9">
        <v>70</v>
      </c>
      <c r="B72" s="9">
        <v>7086.57</v>
      </c>
      <c r="H72" s="6" t="s">
        <v>5</v>
      </c>
      <c r="J72" t="str">
        <f t="shared" si="18"/>
        <v>Condition</v>
      </c>
      <c r="L72">
        <f t="shared" si="19"/>
        <v>1.0536685528953071</v>
      </c>
      <c r="M72">
        <f t="shared" si="16"/>
        <v>105.36685528953072</v>
      </c>
      <c r="N72">
        <f t="shared" si="17"/>
        <v>5.3668552895307187</v>
      </c>
      <c r="O72">
        <f t="shared" si="11"/>
        <v>2.805503755872484</v>
      </c>
      <c r="P72">
        <v>2</v>
      </c>
    </row>
    <row r="73" spans="1:16" x14ac:dyDescent="0.35">
      <c r="A73" s="9">
        <v>71</v>
      </c>
      <c r="B73" s="9">
        <v>6901.55</v>
      </c>
      <c r="H73" s="6" t="s">
        <v>5</v>
      </c>
      <c r="J73" t="str">
        <f t="shared" si="18"/>
        <v>Condition</v>
      </c>
      <c r="L73">
        <f t="shared" si="19"/>
        <v>1.0261588047863222</v>
      </c>
      <c r="M73">
        <f t="shared" si="16"/>
        <v>102.61588047863222</v>
      </c>
      <c r="N73">
        <f t="shared" si="17"/>
        <v>2.6158804786322207</v>
      </c>
      <c r="O73">
        <f t="shared" si="11"/>
        <v>7.1763054277336806</v>
      </c>
      <c r="P73">
        <v>3</v>
      </c>
    </row>
    <row r="74" spans="1:16" x14ac:dyDescent="0.35">
      <c r="A74" s="9">
        <v>72</v>
      </c>
      <c r="B74" s="9">
        <v>7474.38</v>
      </c>
      <c r="H74" s="6" t="s">
        <v>5</v>
      </c>
      <c r="J74" t="str">
        <f t="shared" si="18"/>
        <v>Condition</v>
      </c>
      <c r="L74">
        <f t="shared" si="19"/>
        <v>1.1113301863086975</v>
      </c>
      <c r="M74">
        <f t="shared" si="16"/>
        <v>111.13301863086976</v>
      </c>
      <c r="N74">
        <f t="shared" si="17"/>
        <v>11.133018630869756</v>
      </c>
      <c r="O74">
        <f t="shared" si="11"/>
        <v>9.5257308940946555</v>
      </c>
      <c r="P74">
        <v>4</v>
      </c>
    </row>
    <row r="75" spans="1:16" x14ac:dyDescent="0.35">
      <c r="A75" s="9">
        <v>73</v>
      </c>
      <c r="B75" s="9">
        <v>7668.93</v>
      </c>
      <c r="H75" s="6" t="s">
        <v>5</v>
      </c>
      <c r="J75" t="str">
        <f t="shared" si="18"/>
        <v>Condition</v>
      </c>
      <c r="L75">
        <f t="shared" si="19"/>
        <v>1.1402569050126379</v>
      </c>
      <c r="M75">
        <f t="shared" si="16"/>
        <v>114.02569050126378</v>
      </c>
      <c r="N75">
        <f t="shared" si="17"/>
        <v>14.025690501263782</v>
      </c>
      <c r="O75">
        <f t="shared" si="11"/>
        <v>10.425227197971656</v>
      </c>
      <c r="P75">
        <v>5</v>
      </c>
    </row>
    <row r="76" spans="1:16" x14ac:dyDescent="0.35">
      <c r="A76" s="9">
        <v>74</v>
      </c>
      <c r="B76" s="9">
        <v>6765.11</v>
      </c>
      <c r="H76" s="6" t="s">
        <v>5</v>
      </c>
      <c r="J76" t="str">
        <f t="shared" si="18"/>
        <v>Condition</v>
      </c>
      <c r="L76">
        <f t="shared" si="19"/>
        <v>1.005872186950467</v>
      </c>
      <c r="M76">
        <f t="shared" si="16"/>
        <v>100.5872186950467</v>
      </c>
      <c r="N76">
        <f t="shared" si="17"/>
        <v>0.5872186950467011</v>
      </c>
      <c r="O76">
        <f t="shared" si="11"/>
        <v>2.2519980684131959</v>
      </c>
      <c r="P76">
        <v>6</v>
      </c>
    </row>
    <row r="77" spans="1:16" x14ac:dyDescent="0.35">
      <c r="A77" s="9">
        <v>75</v>
      </c>
      <c r="B77" s="9">
        <v>6574.68</v>
      </c>
      <c r="H77" s="6" t="s">
        <v>5</v>
      </c>
      <c r="J77" t="str">
        <f t="shared" si="18"/>
        <v>Condition</v>
      </c>
      <c r="L77">
        <f t="shared" si="19"/>
        <v>0.97755805154675945</v>
      </c>
      <c r="M77">
        <f t="shared" si="16"/>
        <v>97.75580515467594</v>
      </c>
      <c r="N77">
        <f t="shared" si="17"/>
        <v>-2.2441948453240599</v>
      </c>
      <c r="O77">
        <f t="shared" si="11"/>
        <v>0.27948975401567111</v>
      </c>
      <c r="P77">
        <v>7</v>
      </c>
    </row>
    <row r="78" spans="1:16" x14ac:dyDescent="0.35">
      <c r="A78" s="9">
        <v>76</v>
      </c>
      <c r="B78" s="9">
        <v>6933.44</v>
      </c>
      <c r="C78" s="1" t="s">
        <v>1</v>
      </c>
      <c r="J78" t="str">
        <f t="shared" si="18"/>
        <v/>
      </c>
      <c r="L78">
        <f t="shared" ref="L78:L141" si="20">B78/$K$3</f>
        <v>1.0309003779524422</v>
      </c>
      <c r="M78">
        <f t="shared" si="16"/>
        <v>103.09003779524421</v>
      </c>
      <c r="N78">
        <f t="shared" si="17"/>
        <v>3.0900377952442142</v>
      </c>
      <c r="O78">
        <f t="shared" si="11"/>
        <v>0.84474157757163459</v>
      </c>
      <c r="P78">
        <v>8</v>
      </c>
    </row>
    <row r="79" spans="1:16" x14ac:dyDescent="0.35">
      <c r="A79" s="9">
        <v>77</v>
      </c>
      <c r="B79" s="9">
        <v>6507.13</v>
      </c>
      <c r="C79" s="1" t="s">
        <v>1</v>
      </c>
      <c r="J79" t="str">
        <f t="shared" si="18"/>
        <v/>
      </c>
      <c r="L79">
        <f t="shared" si="20"/>
        <v>0.96751436175775318</v>
      </c>
      <c r="M79">
        <f t="shared" si="16"/>
        <v>96.751436175775325</v>
      </c>
      <c r="N79">
        <f t="shared" si="17"/>
        <v>-3.248563824224675</v>
      </c>
      <c r="O79">
        <f t="shared" si="11"/>
        <v>4.5535964405408196</v>
      </c>
      <c r="P79">
        <v>9</v>
      </c>
    </row>
    <row r="80" spans="1:16" x14ac:dyDescent="0.35">
      <c r="A80" s="9">
        <v>78</v>
      </c>
      <c r="B80" s="9">
        <v>6328.95</v>
      </c>
      <c r="C80" s="1" t="s">
        <v>1</v>
      </c>
      <c r="J80" t="str">
        <f t="shared" si="18"/>
        <v/>
      </c>
      <c r="L80">
        <f t="shared" si="20"/>
        <v>0.94102162087536767</v>
      </c>
      <c r="M80">
        <f t="shared" si="16"/>
        <v>94.102162087536769</v>
      </c>
      <c r="N80">
        <f t="shared" si="17"/>
        <v>-5.8978379124632312</v>
      </c>
      <c r="O80">
        <f t="shared" si="11"/>
        <v>0.37747334499946322</v>
      </c>
      <c r="P80">
        <v>10</v>
      </c>
    </row>
    <row r="81" spans="1:16" x14ac:dyDescent="0.35">
      <c r="A81" s="9">
        <v>79</v>
      </c>
      <c r="B81" s="9">
        <v>7098.05</v>
      </c>
      <c r="C81" s="1" t="s">
        <v>1</v>
      </c>
      <c r="J81" t="str">
        <f t="shared" si="18"/>
        <v/>
      </c>
      <c r="L81">
        <f t="shared" si="20"/>
        <v>1.0553754597610037</v>
      </c>
      <c r="M81">
        <f t="shared" si="16"/>
        <v>105.53754597610036</v>
      </c>
      <c r="N81">
        <f t="shared" si="17"/>
        <v>5.5375459761003611</v>
      </c>
      <c r="O81">
        <f t="shared" si="11"/>
        <v>0.83814986406590231</v>
      </c>
      <c r="P81">
        <v>11</v>
      </c>
    </row>
    <row r="82" spans="1:16" x14ac:dyDescent="0.35">
      <c r="A82" s="9">
        <v>80</v>
      </c>
      <c r="B82" s="9">
        <v>6746.61</v>
      </c>
      <c r="C82" s="1" t="s">
        <v>1</v>
      </c>
      <c r="J82" t="str">
        <f t="shared" si="18"/>
        <v/>
      </c>
      <c r="L82">
        <f t="shared" si="20"/>
        <v>1.0031215095101027</v>
      </c>
      <c r="M82">
        <f t="shared" si="16"/>
        <v>100.31215095101027</v>
      </c>
      <c r="N82">
        <f t="shared" si="17"/>
        <v>0.31215095101026691</v>
      </c>
      <c r="O82">
        <f t="shared" si="11"/>
        <v>-4.8584287722952597</v>
      </c>
      <c r="P82">
        <v>12</v>
      </c>
    </row>
    <row r="83" spans="1:16" x14ac:dyDescent="0.35">
      <c r="A83" s="9">
        <v>81</v>
      </c>
      <c r="B83" s="9">
        <v>6406.4</v>
      </c>
      <c r="C83" s="1" t="s">
        <v>1</v>
      </c>
      <c r="J83" t="str">
        <f t="shared" si="18"/>
        <v/>
      </c>
      <c r="L83">
        <f t="shared" si="20"/>
        <v>0.95253729480813654</v>
      </c>
      <c r="M83">
        <f t="shared" si="16"/>
        <v>95.253729480813661</v>
      </c>
      <c r="N83">
        <f t="shared" si="17"/>
        <v>-4.7462705191863392</v>
      </c>
    </row>
    <row r="84" spans="1:16" x14ac:dyDescent="0.35">
      <c r="A84" s="9">
        <v>82</v>
      </c>
      <c r="B84" s="9">
        <v>6673.76</v>
      </c>
      <c r="C84" s="1" t="s">
        <v>1</v>
      </c>
      <c r="J84" t="str">
        <f t="shared" si="18"/>
        <v/>
      </c>
      <c r="L84">
        <f t="shared" si="20"/>
        <v>0.99228978780574884</v>
      </c>
      <c r="M84">
        <f t="shared" si="16"/>
        <v>99.228978780574877</v>
      </c>
      <c r="N84">
        <f t="shared" si="17"/>
        <v>-0.77102121942512269</v>
      </c>
      <c r="O84">
        <f t="shared" si="11"/>
        <v>2.7634753870539348</v>
      </c>
      <c r="P84">
        <v>-2</v>
      </c>
    </row>
    <row r="85" spans="1:16" x14ac:dyDescent="0.35">
      <c r="A85" s="9">
        <v>83</v>
      </c>
      <c r="B85" s="9">
        <v>6842.15</v>
      </c>
      <c r="C85" s="1" t="s">
        <v>1</v>
      </c>
      <c r="J85" t="str">
        <f t="shared" si="18"/>
        <v/>
      </c>
      <c r="L85">
        <f t="shared" si="20"/>
        <v>1.0173268999237468</v>
      </c>
      <c r="M85">
        <f t="shared" si="16"/>
        <v>101.73268999237467</v>
      </c>
      <c r="N85">
        <f t="shared" si="17"/>
        <v>1.7326899923746737</v>
      </c>
      <c r="O85">
        <f t="shared" si="11"/>
        <v>1.784630712329663</v>
      </c>
      <c r="P85">
        <v>-1</v>
      </c>
    </row>
    <row r="86" spans="1:16" x14ac:dyDescent="0.35">
      <c r="A86" s="9">
        <v>84</v>
      </c>
      <c r="B86" s="9">
        <v>6537.31</v>
      </c>
      <c r="I86" s="7" t="s">
        <v>6</v>
      </c>
      <c r="J86" t="str">
        <f t="shared" si="18"/>
        <v>Condition</v>
      </c>
      <c r="L86">
        <f t="shared" si="20"/>
        <v>0.97200168311722335</v>
      </c>
      <c r="M86">
        <f t="shared" si="16"/>
        <v>97.200168311722337</v>
      </c>
      <c r="N86">
        <f t="shared" si="17"/>
        <v>-2.7998316882776635</v>
      </c>
      <c r="O86">
        <f t="shared" si="11"/>
        <v>-3.6570518145577182</v>
      </c>
      <c r="P86">
        <v>0</v>
      </c>
    </row>
    <row r="87" spans="1:16" x14ac:dyDescent="0.35">
      <c r="A87" s="9">
        <v>85</v>
      </c>
      <c r="B87" s="9">
        <v>6956.14</v>
      </c>
      <c r="I87" s="7" t="s">
        <v>6</v>
      </c>
      <c r="J87" t="str">
        <f t="shared" si="18"/>
        <v>Condition</v>
      </c>
      <c r="L87">
        <f t="shared" ref="L87:L93" si="21">IF(LEFT(J87,4)="Cond",B87/$K$3,"")</f>
        <v>1.0342755335144029</v>
      </c>
      <c r="M87">
        <f t="shared" si="16"/>
        <v>103.4275533514403</v>
      </c>
      <c r="N87">
        <f t="shared" si="17"/>
        <v>3.4275533514402952</v>
      </c>
      <c r="O87">
        <f t="shared" si="11"/>
        <v>0.92929393276554129</v>
      </c>
      <c r="P87">
        <v>1</v>
      </c>
    </row>
    <row r="88" spans="1:16" x14ac:dyDescent="0.35">
      <c r="A88" s="9">
        <v>86</v>
      </c>
      <c r="B88" s="9">
        <v>7004.89</v>
      </c>
      <c r="I88" s="7" t="s">
        <v>6</v>
      </c>
      <c r="J88" t="str">
        <f t="shared" si="18"/>
        <v>Condition</v>
      </c>
      <c r="L88">
        <f t="shared" si="21"/>
        <v>1.0415239402829308</v>
      </c>
      <c r="M88">
        <f t="shared" si="16"/>
        <v>104.15239402829309</v>
      </c>
      <c r="N88">
        <f t="shared" si="17"/>
        <v>4.152394028293088</v>
      </c>
      <c r="O88">
        <f t="shared" ref="O88:O98" si="22">AVERAGE(N88,N184,N280)</f>
        <v>4.5801615415865014</v>
      </c>
      <c r="P88">
        <v>2</v>
      </c>
    </row>
    <row r="89" spans="1:16" x14ac:dyDescent="0.35">
      <c r="A89" s="9">
        <v>87</v>
      </c>
      <c r="B89" s="9">
        <v>6478.97</v>
      </c>
      <c r="I89" s="7" t="s">
        <v>6</v>
      </c>
      <c r="J89" t="str">
        <f t="shared" si="18"/>
        <v>Condition</v>
      </c>
      <c r="L89">
        <f t="shared" si="21"/>
        <v>0.96332738463771739</v>
      </c>
      <c r="M89">
        <f t="shared" si="16"/>
        <v>96.332738463771733</v>
      </c>
      <c r="N89">
        <f t="shared" si="17"/>
        <v>-3.667261536228267</v>
      </c>
      <c r="O89">
        <f t="shared" si="22"/>
        <v>2.4195168026191851</v>
      </c>
      <c r="P89">
        <v>3</v>
      </c>
    </row>
    <row r="90" spans="1:16" x14ac:dyDescent="0.35">
      <c r="A90" s="9">
        <v>88</v>
      </c>
      <c r="B90" s="9">
        <v>6909.82</v>
      </c>
      <c r="I90" s="7" t="s">
        <v>6</v>
      </c>
      <c r="J90" t="str">
        <f t="shared" si="18"/>
        <v>Condition</v>
      </c>
      <c r="L90">
        <f t="shared" si="21"/>
        <v>1.0273884319447986</v>
      </c>
      <c r="M90">
        <f t="shared" si="16"/>
        <v>102.73884319447986</v>
      </c>
      <c r="N90">
        <f t="shared" si="17"/>
        <v>2.7388431944798555</v>
      </c>
      <c r="O90">
        <f t="shared" si="22"/>
        <v>2.5346983228247049</v>
      </c>
      <c r="P90">
        <v>4</v>
      </c>
    </row>
    <row r="91" spans="1:16" x14ac:dyDescent="0.35">
      <c r="A91" s="9">
        <v>89</v>
      </c>
      <c r="B91" s="9">
        <v>6971.24</v>
      </c>
      <c r="I91" s="7" t="s">
        <v>6</v>
      </c>
      <c r="J91" t="str">
        <f t="shared" si="18"/>
        <v>Condition</v>
      </c>
      <c r="L91">
        <f t="shared" si="21"/>
        <v>1.0365206810468084</v>
      </c>
      <c r="M91">
        <f t="shared" si="16"/>
        <v>103.65206810468084</v>
      </c>
      <c r="N91">
        <f t="shared" si="17"/>
        <v>3.6520681046808363</v>
      </c>
      <c r="O91">
        <f t="shared" si="22"/>
        <v>7.339512289195298</v>
      </c>
      <c r="P91">
        <v>5</v>
      </c>
    </row>
    <row r="92" spans="1:16" x14ac:dyDescent="0.35">
      <c r="A92" s="9">
        <v>90</v>
      </c>
      <c r="B92" s="9">
        <v>6622.86</v>
      </c>
      <c r="I92" s="7" t="s">
        <v>6</v>
      </c>
      <c r="J92" t="str">
        <f t="shared" si="18"/>
        <v>Condition</v>
      </c>
      <c r="L92">
        <f t="shared" si="21"/>
        <v>0.98472170771307055</v>
      </c>
      <c r="M92">
        <f t="shared" si="16"/>
        <v>98.472170771307049</v>
      </c>
      <c r="N92">
        <f t="shared" si="17"/>
        <v>-1.5278292286929513</v>
      </c>
      <c r="O92">
        <f t="shared" si="22"/>
        <v>6.4906680996255517</v>
      </c>
      <c r="P92">
        <v>6</v>
      </c>
    </row>
    <row r="93" spans="1:16" x14ac:dyDescent="0.35">
      <c r="A93" s="9">
        <v>91</v>
      </c>
      <c r="B93" s="9">
        <v>7188.48</v>
      </c>
      <c r="I93" s="7" t="s">
        <v>6</v>
      </c>
      <c r="J93" t="str">
        <f t="shared" si="18"/>
        <v>Condition</v>
      </c>
      <c r="L93">
        <f t="shared" si="21"/>
        <v>1.0688210684600388</v>
      </c>
      <c r="M93">
        <f t="shared" si="16"/>
        <v>106.88210684600388</v>
      </c>
      <c r="N93">
        <f t="shared" si="17"/>
        <v>6.8821068460038788</v>
      </c>
      <c r="O93">
        <f t="shared" si="22"/>
        <v>0.62533168516635362</v>
      </c>
      <c r="P93">
        <v>7</v>
      </c>
    </row>
    <row r="94" spans="1:16" x14ac:dyDescent="0.35">
      <c r="A94" s="9">
        <v>92</v>
      </c>
      <c r="B94" s="9">
        <v>7051.04</v>
      </c>
      <c r="C94" s="1" t="s">
        <v>1</v>
      </c>
      <c r="J94" t="str">
        <f t="shared" si="18"/>
        <v/>
      </c>
      <c r="L94">
        <f t="shared" ref="L94:L157" si="23">B94/$K$3</f>
        <v>1.0483857653571371</v>
      </c>
      <c r="M94">
        <f t="shared" si="16"/>
        <v>104.83857653571371</v>
      </c>
      <c r="N94">
        <f t="shared" si="17"/>
        <v>4.8385765357137132</v>
      </c>
      <c r="O94">
        <f t="shared" si="22"/>
        <v>0.74304085491168337</v>
      </c>
      <c r="P94">
        <v>8</v>
      </c>
    </row>
    <row r="95" spans="1:16" x14ac:dyDescent="0.35">
      <c r="A95" s="9">
        <v>93</v>
      </c>
      <c r="B95" s="9">
        <v>6793.84</v>
      </c>
      <c r="C95" s="1" t="s">
        <v>1</v>
      </c>
      <c r="J95" t="str">
        <f t="shared" si="18"/>
        <v/>
      </c>
      <c r="L95">
        <f t="shared" si="23"/>
        <v>1.0101439146727196</v>
      </c>
      <c r="M95">
        <f t="shared" si="16"/>
        <v>101.01439146727196</v>
      </c>
      <c r="N95">
        <f t="shared" si="17"/>
        <v>1.0143914672719632</v>
      </c>
      <c r="O95">
        <f t="shared" si="22"/>
        <v>5.3808317046331169</v>
      </c>
      <c r="P95">
        <v>9</v>
      </c>
    </row>
    <row r="96" spans="1:16" x14ac:dyDescent="0.35">
      <c r="A96" s="9">
        <v>94</v>
      </c>
      <c r="B96" s="9">
        <v>7243.86</v>
      </c>
      <c r="C96" s="1" t="s">
        <v>1</v>
      </c>
      <c r="J96" t="str">
        <f t="shared" si="18"/>
        <v/>
      </c>
      <c r="L96">
        <f t="shared" si="23"/>
        <v>1.0770552585490865</v>
      </c>
      <c r="M96">
        <f t="shared" si="16"/>
        <v>107.70552585490864</v>
      </c>
      <c r="N96">
        <f t="shared" si="17"/>
        <v>7.7055258549086432</v>
      </c>
      <c r="O96">
        <f t="shared" si="22"/>
        <v>7.3179033637178321</v>
      </c>
      <c r="P96">
        <v>10</v>
      </c>
    </row>
    <row r="97" spans="1:16" x14ac:dyDescent="0.35">
      <c r="A97" s="9">
        <v>95</v>
      </c>
      <c r="B97" s="9">
        <v>6201.14</v>
      </c>
      <c r="C97" s="1" t="s">
        <v>1</v>
      </c>
      <c r="J97" t="str">
        <f t="shared" si="18"/>
        <v/>
      </c>
      <c r="L97">
        <f t="shared" si="23"/>
        <v>0.92201815689412592</v>
      </c>
      <c r="M97">
        <f t="shared" si="16"/>
        <v>92.201815689412598</v>
      </c>
      <c r="N97">
        <f t="shared" si="17"/>
        <v>-7.798184310587402</v>
      </c>
      <c r="O97">
        <f t="shared" si="22"/>
        <v>-4.6737864515010656</v>
      </c>
      <c r="P97">
        <v>11</v>
      </c>
    </row>
    <row r="98" spans="1:16" x14ac:dyDescent="0.35">
      <c r="A98" s="9">
        <v>96</v>
      </c>
      <c r="B98" s="9">
        <v>6475.74</v>
      </c>
      <c r="C98" s="1" t="s">
        <v>1</v>
      </c>
      <c r="J98" t="str">
        <f t="shared" si="18"/>
        <v/>
      </c>
      <c r="L98">
        <f t="shared" si="23"/>
        <v>0.96284713122515642</v>
      </c>
      <c r="M98">
        <f t="shared" si="16"/>
        <v>96.28471312251564</v>
      </c>
      <c r="N98">
        <f t="shared" si="17"/>
        <v>-3.7152868774843597</v>
      </c>
      <c r="O98">
        <f t="shared" si="22"/>
        <v>-2.2732628150316998</v>
      </c>
      <c r="P98">
        <v>12</v>
      </c>
    </row>
    <row r="99" spans="1:16" x14ac:dyDescent="0.35">
      <c r="A99" s="9">
        <v>97</v>
      </c>
      <c r="B99" s="9">
        <v>6937.74</v>
      </c>
      <c r="C99" s="1" t="s">
        <v>1</v>
      </c>
      <c r="J99" t="str">
        <f t="shared" si="18"/>
        <v/>
      </c>
      <c r="L99">
        <f t="shared" si="23"/>
        <v>1.0315397246007432</v>
      </c>
      <c r="M99">
        <f t="shared" si="16"/>
        <v>103.15397246007431</v>
      </c>
      <c r="N99">
        <f t="shared" si="17"/>
        <v>3.1539724600743142</v>
      </c>
    </row>
    <row r="100" spans="1:16" x14ac:dyDescent="0.35">
      <c r="A100" s="9">
        <v>98</v>
      </c>
      <c r="B100" s="9">
        <v>6270.49</v>
      </c>
      <c r="C100" s="1" t="s">
        <v>1</v>
      </c>
      <c r="J100" t="str">
        <f t="shared" si="18"/>
        <v/>
      </c>
      <c r="L100">
        <f t="shared" si="23"/>
        <v>0.93232948016381623</v>
      </c>
      <c r="M100">
        <f t="shared" si="16"/>
        <v>93.232948016381627</v>
      </c>
      <c r="N100">
        <f t="shared" si="17"/>
        <v>-6.7670519836183729</v>
      </c>
    </row>
    <row r="101" spans="1:16" x14ac:dyDescent="0.35">
      <c r="A101" s="9">
        <v>99</v>
      </c>
      <c r="B101" s="9">
        <v>6411.08</v>
      </c>
      <c r="C101" s="1" t="s">
        <v>1</v>
      </c>
      <c r="J101" t="str">
        <f t="shared" si="18"/>
        <v/>
      </c>
      <c r="L101">
        <f t="shared" si="23"/>
        <v>0.95323314185791519</v>
      </c>
      <c r="M101">
        <f t="shared" si="16"/>
        <v>95.323314185791517</v>
      </c>
      <c r="N101">
        <f t="shared" si="17"/>
        <v>-4.6766858142084828</v>
      </c>
    </row>
    <row r="102" spans="1:16" x14ac:dyDescent="0.35">
      <c r="A102" s="9">
        <v>100</v>
      </c>
      <c r="B102" s="9">
        <v>6927.39</v>
      </c>
      <c r="D102" s="2" t="s">
        <v>0</v>
      </c>
      <c r="J102" t="str">
        <f t="shared" si="18"/>
        <v>Condition</v>
      </c>
      <c r="L102">
        <f t="shared" si="23"/>
        <v>1.0300008320868097</v>
      </c>
      <c r="M102">
        <f t="shared" si="16"/>
        <v>103.00008320868098</v>
      </c>
      <c r="N102">
        <f t="shared" si="17"/>
        <v>3.0000832086809766</v>
      </c>
    </row>
    <row r="103" spans="1:16" x14ac:dyDescent="0.35">
      <c r="A103" s="9">
        <v>101</v>
      </c>
      <c r="B103" s="9">
        <v>7237.02</v>
      </c>
      <c r="D103" s="2" t="s">
        <v>0</v>
      </c>
      <c r="J103" t="str">
        <f t="shared" si="18"/>
        <v>Condition</v>
      </c>
      <c r="L103">
        <f t="shared" ref="L103:L109" si="24">IF(LEFT(J103,4)="Cond",B103/$K$3,"")</f>
        <v>1.0760382513224871</v>
      </c>
      <c r="M103">
        <f t="shared" si="16"/>
        <v>107.60382513224872</v>
      </c>
      <c r="N103">
        <f t="shared" si="17"/>
        <v>7.6038251322487156</v>
      </c>
    </row>
    <row r="104" spans="1:16" x14ac:dyDescent="0.35">
      <c r="A104" s="9">
        <v>102</v>
      </c>
      <c r="B104" s="9">
        <v>7210.95</v>
      </c>
      <c r="D104" s="2" t="s">
        <v>0</v>
      </c>
      <c r="J104" t="str">
        <f t="shared" si="18"/>
        <v>Condition</v>
      </c>
      <c r="L104">
        <f t="shared" si="24"/>
        <v>1.0721620264105789</v>
      </c>
      <c r="M104">
        <f t="shared" si="16"/>
        <v>107.21620264105789</v>
      </c>
      <c r="N104">
        <f t="shared" si="17"/>
        <v>7.2162026410578903</v>
      </c>
    </row>
    <row r="105" spans="1:16" x14ac:dyDescent="0.35">
      <c r="A105" s="9">
        <v>103</v>
      </c>
      <c r="B105" s="9">
        <v>7121.37</v>
      </c>
      <c r="D105" s="2" t="s">
        <v>0</v>
      </c>
      <c r="J105" t="str">
        <f t="shared" si="18"/>
        <v>Condition</v>
      </c>
      <c r="L105">
        <f t="shared" si="24"/>
        <v>1.0588428001885333</v>
      </c>
      <c r="M105">
        <f t="shared" si="16"/>
        <v>105.88428001885333</v>
      </c>
      <c r="N105">
        <f t="shared" si="17"/>
        <v>5.8842800188533317</v>
      </c>
    </row>
    <row r="106" spans="1:16" x14ac:dyDescent="0.35">
      <c r="A106" s="9">
        <v>104</v>
      </c>
      <c r="B106" s="9">
        <v>7333.41</v>
      </c>
      <c r="D106" s="2" t="s">
        <v>0</v>
      </c>
      <c r="J106" t="str">
        <f t="shared" si="18"/>
        <v>Condition</v>
      </c>
      <c r="L106">
        <f t="shared" si="24"/>
        <v>1.0903700242131207</v>
      </c>
      <c r="M106">
        <f t="shared" si="16"/>
        <v>109.03700242131207</v>
      </c>
      <c r="N106">
        <f t="shared" si="17"/>
        <v>9.0370024213120672</v>
      </c>
    </row>
    <row r="107" spans="1:16" x14ac:dyDescent="0.35">
      <c r="A107" s="9">
        <v>105</v>
      </c>
      <c r="B107" s="9">
        <v>7359.11</v>
      </c>
      <c r="D107" s="2" t="s">
        <v>0</v>
      </c>
      <c r="J107" t="str">
        <f t="shared" si="18"/>
        <v>Condition</v>
      </c>
      <c r="L107">
        <f t="shared" si="24"/>
        <v>1.0941912355762216</v>
      </c>
      <c r="M107">
        <f t="shared" si="16"/>
        <v>109.41912355762216</v>
      </c>
      <c r="N107">
        <f t="shared" si="17"/>
        <v>9.4191235576221573</v>
      </c>
    </row>
    <row r="108" spans="1:16" x14ac:dyDescent="0.35">
      <c r="A108" s="9">
        <v>106</v>
      </c>
      <c r="B108" s="9">
        <v>7125.86</v>
      </c>
      <c r="D108" s="2" t="s">
        <v>0</v>
      </c>
      <c r="J108" t="str">
        <f t="shared" si="18"/>
        <v>Condition</v>
      </c>
      <c r="L108">
        <f t="shared" si="24"/>
        <v>1.059510397037573</v>
      </c>
      <c r="M108">
        <f t="shared" si="16"/>
        <v>105.9510397037573</v>
      </c>
      <c r="N108">
        <f t="shared" si="17"/>
        <v>5.9510397037573028</v>
      </c>
    </row>
    <row r="109" spans="1:16" x14ac:dyDescent="0.35">
      <c r="A109" s="9">
        <v>107</v>
      </c>
      <c r="B109" s="9">
        <v>6880.24</v>
      </c>
      <c r="D109" s="2" t="s">
        <v>0</v>
      </c>
      <c r="J109" t="str">
        <f t="shared" si="18"/>
        <v>Condition</v>
      </c>
      <c r="L109">
        <f t="shared" si="24"/>
        <v>1.0229903217455565</v>
      </c>
      <c r="M109">
        <f t="shared" si="16"/>
        <v>102.29903217455565</v>
      </c>
      <c r="N109">
        <f t="shared" si="17"/>
        <v>2.2990321745556486</v>
      </c>
    </row>
    <row r="110" spans="1:16" x14ac:dyDescent="0.35">
      <c r="A110" s="9">
        <v>108</v>
      </c>
      <c r="B110" s="9">
        <v>7294.92</v>
      </c>
      <c r="C110" s="1" t="s">
        <v>1</v>
      </c>
      <c r="J110" t="str">
        <f t="shared" si="18"/>
        <v/>
      </c>
      <c r="L110">
        <f t="shared" ref="L110:L173" si="25">B110/$K$3</f>
        <v>1.0846471282844923</v>
      </c>
      <c r="M110">
        <f t="shared" si="16"/>
        <v>108.46471282844922</v>
      </c>
      <c r="N110">
        <f t="shared" si="17"/>
        <v>8.4647128284492226</v>
      </c>
    </row>
    <row r="111" spans="1:16" x14ac:dyDescent="0.35">
      <c r="A111" s="9">
        <v>109</v>
      </c>
      <c r="B111" s="9">
        <v>7882.9</v>
      </c>
      <c r="C111" s="1" t="s">
        <v>1</v>
      </c>
      <c r="J111" t="str">
        <f t="shared" si="18"/>
        <v/>
      </c>
      <c r="L111">
        <f t="shared" si="25"/>
        <v>1.1720710916026253</v>
      </c>
      <c r="M111">
        <f t="shared" si="16"/>
        <v>117.20710916026253</v>
      </c>
      <c r="N111">
        <f t="shared" si="17"/>
        <v>17.207109160262533</v>
      </c>
    </row>
    <row r="112" spans="1:16" x14ac:dyDescent="0.35">
      <c r="A112" s="9">
        <v>110</v>
      </c>
      <c r="B112" s="9">
        <v>7444.01</v>
      </c>
      <c r="C112" s="1" t="s">
        <v>1</v>
      </c>
      <c r="J112" t="str">
        <f t="shared" si="18"/>
        <v/>
      </c>
      <c r="L112">
        <f t="shared" si="25"/>
        <v>1.1068146147484885</v>
      </c>
      <c r="M112">
        <f t="shared" si="16"/>
        <v>110.68146147484885</v>
      </c>
      <c r="N112">
        <f t="shared" si="17"/>
        <v>10.681461474848845</v>
      </c>
    </row>
    <row r="113" spans="1:14" x14ac:dyDescent="0.35">
      <c r="A113" s="9">
        <v>111</v>
      </c>
      <c r="B113" s="9">
        <v>6732.31</v>
      </c>
      <c r="C113" s="1" t="s">
        <v>1</v>
      </c>
      <c r="J113" t="str">
        <f t="shared" si="18"/>
        <v/>
      </c>
      <c r="L113">
        <f t="shared" si="25"/>
        <v>1.0009953101913347</v>
      </c>
      <c r="M113">
        <f t="shared" si="16"/>
        <v>100.09953101913347</v>
      </c>
      <c r="N113">
        <f t="shared" si="17"/>
        <v>9.9531019133465293E-2</v>
      </c>
    </row>
    <row r="114" spans="1:14" x14ac:dyDescent="0.35">
      <c r="A114" s="9">
        <v>112</v>
      </c>
      <c r="B114" s="9">
        <v>7102.48</v>
      </c>
      <c r="C114" s="1" t="s">
        <v>1</v>
      </c>
      <c r="J114" t="str">
        <f t="shared" si="18"/>
        <v/>
      </c>
      <c r="L114">
        <f t="shared" si="25"/>
        <v>1.0560341354940206</v>
      </c>
      <c r="M114">
        <f t="shared" si="16"/>
        <v>105.60341354940206</v>
      </c>
      <c r="N114">
        <f t="shared" si="17"/>
        <v>5.6034135494020632</v>
      </c>
    </row>
    <row r="115" spans="1:14" x14ac:dyDescent="0.35">
      <c r="A115" s="9">
        <v>113</v>
      </c>
      <c r="B115" s="9">
        <v>6842.32</v>
      </c>
      <c r="C115" s="1" t="s">
        <v>1</v>
      </c>
      <c r="J115" t="str">
        <f t="shared" si="18"/>
        <v/>
      </c>
      <c r="L115">
        <f t="shared" si="25"/>
        <v>1.0173521764191447</v>
      </c>
      <c r="M115">
        <f t="shared" si="16"/>
        <v>101.73521764191446</v>
      </c>
      <c r="N115">
        <f t="shared" si="17"/>
        <v>1.7352176419144598</v>
      </c>
    </row>
    <row r="116" spans="1:14" x14ac:dyDescent="0.35">
      <c r="A116" s="9">
        <v>114</v>
      </c>
      <c r="B116" s="9">
        <v>7025.74</v>
      </c>
      <c r="C116" s="1" t="s">
        <v>1</v>
      </c>
      <c r="J116" t="str">
        <f t="shared" si="18"/>
        <v/>
      </c>
      <c r="L116">
        <f t="shared" si="25"/>
        <v>1.044624028100855</v>
      </c>
      <c r="M116">
        <f t="shared" si="16"/>
        <v>104.46240281008549</v>
      </c>
      <c r="N116">
        <f t="shared" si="17"/>
        <v>4.4624028100854929</v>
      </c>
    </row>
    <row r="117" spans="1:14" x14ac:dyDescent="0.35">
      <c r="A117" s="9">
        <v>115</v>
      </c>
      <c r="B117" s="9">
        <v>6655.13</v>
      </c>
      <c r="C117" s="1" t="s">
        <v>1</v>
      </c>
      <c r="J117" t="str">
        <f t="shared" si="18"/>
        <v/>
      </c>
      <c r="L117">
        <f t="shared" si="25"/>
        <v>0.98951978128066842</v>
      </c>
      <c r="M117">
        <f t="shared" si="16"/>
        <v>98.951978128066841</v>
      </c>
      <c r="N117">
        <f t="shared" si="17"/>
        <v>-1.0480218719331589</v>
      </c>
    </row>
    <row r="118" spans="1:14" x14ac:dyDescent="0.35">
      <c r="A118" s="9">
        <v>116</v>
      </c>
      <c r="B118" s="9">
        <v>6298.08</v>
      </c>
      <c r="E118" s="3" t="s">
        <v>2</v>
      </c>
      <c r="J118" t="str">
        <f t="shared" si="18"/>
        <v>Condition</v>
      </c>
      <c r="L118">
        <f t="shared" si="25"/>
        <v>0.93643170668163533</v>
      </c>
      <c r="M118">
        <f t="shared" si="16"/>
        <v>93.643170668163535</v>
      </c>
      <c r="N118">
        <f t="shared" si="17"/>
        <v>-6.3568293318364653</v>
      </c>
    </row>
    <row r="119" spans="1:14" x14ac:dyDescent="0.35">
      <c r="A119" s="9">
        <v>117</v>
      </c>
      <c r="B119" s="9">
        <v>7108.27</v>
      </c>
      <c r="E119" s="3" t="s">
        <v>2</v>
      </c>
      <c r="J119" t="str">
        <f t="shared" si="18"/>
        <v>Condition</v>
      </c>
      <c r="L119">
        <f t="shared" ref="L119:L125" si="26">IF(LEFT(J119,4)="Cond",B119/$K$3,"")</f>
        <v>1.0568950231902212</v>
      </c>
      <c r="M119">
        <f t="shared" si="16"/>
        <v>105.68950231902213</v>
      </c>
      <c r="N119">
        <f t="shared" si="17"/>
        <v>5.6895023190221252</v>
      </c>
    </row>
    <row r="120" spans="1:14" x14ac:dyDescent="0.35">
      <c r="A120" s="9">
        <v>118</v>
      </c>
      <c r="B120" s="9">
        <v>7086.49</v>
      </c>
      <c r="E120" s="3" t="s">
        <v>2</v>
      </c>
      <c r="J120" t="str">
        <f t="shared" si="18"/>
        <v>Condition</v>
      </c>
      <c r="L120">
        <f t="shared" si="26"/>
        <v>1.0536566580739435</v>
      </c>
      <c r="M120">
        <f t="shared" si="16"/>
        <v>105.36566580739435</v>
      </c>
      <c r="N120">
        <f t="shared" si="17"/>
        <v>5.3656658073943504</v>
      </c>
    </row>
    <row r="121" spans="1:14" x14ac:dyDescent="0.35">
      <c r="A121" s="9">
        <v>119</v>
      </c>
      <c r="B121" s="9">
        <v>6697.86</v>
      </c>
      <c r="E121" s="3" t="s">
        <v>2</v>
      </c>
      <c r="J121" t="str">
        <f t="shared" si="18"/>
        <v>Condition</v>
      </c>
      <c r="L121">
        <f t="shared" si="26"/>
        <v>0.99587310274157481</v>
      </c>
      <c r="M121">
        <f t="shared" si="16"/>
        <v>99.587310274157488</v>
      </c>
      <c r="N121">
        <f t="shared" si="17"/>
        <v>-0.41268972584251173</v>
      </c>
    </row>
    <row r="122" spans="1:14" x14ac:dyDescent="0.35">
      <c r="A122" s="9">
        <v>120</v>
      </c>
      <c r="B122" s="9">
        <v>6803.82</v>
      </c>
      <c r="E122" s="3" t="s">
        <v>2</v>
      </c>
      <c r="J122" t="str">
        <f t="shared" si="18"/>
        <v>Condition</v>
      </c>
      <c r="L122">
        <f t="shared" si="26"/>
        <v>1.0116277936378457</v>
      </c>
      <c r="M122">
        <f t="shared" si="16"/>
        <v>101.16277936378457</v>
      </c>
      <c r="N122">
        <f t="shared" si="17"/>
        <v>1.1627793637845656</v>
      </c>
    </row>
    <row r="123" spans="1:14" x14ac:dyDescent="0.35">
      <c r="A123" s="9">
        <v>121</v>
      </c>
      <c r="B123" s="9">
        <v>6455.14</v>
      </c>
      <c r="E123" s="3" t="s">
        <v>2</v>
      </c>
      <c r="J123" t="str">
        <f t="shared" si="18"/>
        <v>Condition</v>
      </c>
      <c r="L123">
        <f t="shared" si="26"/>
        <v>0.959784214723994</v>
      </c>
      <c r="M123">
        <f t="shared" si="16"/>
        <v>95.978421472399404</v>
      </c>
      <c r="N123">
        <f t="shared" si="17"/>
        <v>-4.021578527600596</v>
      </c>
    </row>
    <row r="124" spans="1:14" x14ac:dyDescent="0.35">
      <c r="A124" s="9">
        <v>122</v>
      </c>
      <c r="B124" s="9">
        <v>6515.41</v>
      </c>
      <c r="E124" s="3" t="s">
        <v>2</v>
      </c>
      <c r="J124" t="str">
        <f t="shared" si="18"/>
        <v>Condition</v>
      </c>
      <c r="L124">
        <f t="shared" si="26"/>
        <v>0.96874547576890002</v>
      </c>
      <c r="M124">
        <f t="shared" si="16"/>
        <v>96.874547576889995</v>
      </c>
      <c r="N124">
        <f t="shared" si="17"/>
        <v>-3.1254524231100049</v>
      </c>
    </row>
    <row r="125" spans="1:14" x14ac:dyDescent="0.35">
      <c r="A125" s="9">
        <v>123</v>
      </c>
      <c r="B125" s="9">
        <v>6484.21</v>
      </c>
      <c r="E125" s="3" t="s">
        <v>2</v>
      </c>
      <c r="J125" t="str">
        <f t="shared" si="18"/>
        <v>Condition</v>
      </c>
      <c r="L125">
        <f t="shared" si="26"/>
        <v>0.96410649543704219</v>
      </c>
      <c r="M125">
        <f t="shared" si="16"/>
        <v>96.410649543704224</v>
      </c>
      <c r="N125">
        <f t="shared" si="17"/>
        <v>-3.5893504562957759</v>
      </c>
    </row>
    <row r="126" spans="1:14" x14ac:dyDescent="0.35">
      <c r="A126" s="9">
        <v>124</v>
      </c>
      <c r="B126" s="9">
        <v>6654.25</v>
      </c>
      <c r="C126" s="1" t="s">
        <v>1</v>
      </c>
      <c r="J126" t="str">
        <f t="shared" si="18"/>
        <v/>
      </c>
      <c r="L126">
        <f t="shared" ref="L126:L189" si="27">B126/$K$3</f>
        <v>0.9893889382456672</v>
      </c>
      <c r="M126">
        <f t="shared" si="16"/>
        <v>98.938893824566719</v>
      </c>
      <c r="N126">
        <f t="shared" si="17"/>
        <v>-1.0611061754332809</v>
      </c>
    </row>
    <row r="127" spans="1:14" x14ac:dyDescent="0.35">
      <c r="A127" s="9">
        <v>125</v>
      </c>
      <c r="B127" s="9">
        <v>6668.79</v>
      </c>
      <c r="C127" s="1" t="s">
        <v>1</v>
      </c>
      <c r="J127" t="str">
        <f t="shared" si="18"/>
        <v/>
      </c>
      <c r="L127">
        <f t="shared" si="27"/>
        <v>0.99155082202852662</v>
      </c>
      <c r="M127">
        <f t="shared" si="16"/>
        <v>99.155082202852668</v>
      </c>
      <c r="N127">
        <f t="shared" si="17"/>
        <v>-0.84491779714733184</v>
      </c>
    </row>
    <row r="128" spans="1:14" x14ac:dyDescent="0.35">
      <c r="A128" s="9">
        <v>126</v>
      </c>
      <c r="B128" s="9">
        <v>6339.72</v>
      </c>
      <c r="C128" s="1" t="s">
        <v>1</v>
      </c>
      <c r="J128" t="str">
        <f t="shared" si="18"/>
        <v/>
      </c>
      <c r="L128">
        <f t="shared" si="27"/>
        <v>0.94262296120146094</v>
      </c>
      <c r="M128">
        <f t="shared" si="16"/>
        <v>94.26229612014609</v>
      </c>
      <c r="N128">
        <f t="shared" si="17"/>
        <v>-5.7377038798539104</v>
      </c>
    </row>
    <row r="129" spans="1:14" x14ac:dyDescent="0.35">
      <c r="A129" s="9">
        <v>127</v>
      </c>
      <c r="B129" s="9">
        <v>6645.4</v>
      </c>
      <c r="C129" s="1" t="s">
        <v>1</v>
      </c>
      <c r="J129" t="str">
        <f t="shared" si="18"/>
        <v/>
      </c>
      <c r="L129">
        <f t="shared" si="27"/>
        <v>0.98807307363230368</v>
      </c>
      <c r="M129">
        <f t="shared" si="16"/>
        <v>98.807307363230365</v>
      </c>
      <c r="N129">
        <f t="shared" si="17"/>
        <v>-1.1926926367696353</v>
      </c>
    </row>
    <row r="130" spans="1:14" x14ac:dyDescent="0.35">
      <c r="A130" s="9">
        <v>128</v>
      </c>
      <c r="B130" s="9">
        <v>6217.13</v>
      </c>
      <c r="C130" s="1" t="s">
        <v>1</v>
      </c>
      <c r="J130" t="str">
        <f t="shared" si="18"/>
        <v/>
      </c>
      <c r="L130">
        <f t="shared" si="27"/>
        <v>0.92439563431420302</v>
      </c>
      <c r="M130">
        <f t="shared" si="16"/>
        <v>92.439563431420297</v>
      </c>
      <c r="N130">
        <f t="shared" si="17"/>
        <v>-7.5604365685797035</v>
      </c>
    </row>
    <row r="131" spans="1:14" x14ac:dyDescent="0.35">
      <c r="A131" s="9">
        <v>129</v>
      </c>
      <c r="B131" s="9">
        <v>6555.54</v>
      </c>
      <c r="C131" s="1" t="s">
        <v>1</v>
      </c>
      <c r="J131" t="str">
        <f t="shared" si="18"/>
        <v/>
      </c>
      <c r="L131">
        <f t="shared" si="27"/>
        <v>0.97471221553548504</v>
      </c>
      <c r="M131">
        <f t="shared" ref="M131:M194" si="28">L131*100</f>
        <v>97.471221553548503</v>
      </c>
      <c r="N131">
        <f t="shared" ref="N131:N194" si="29">M131-100</f>
        <v>-2.5287784464514971</v>
      </c>
    </row>
    <row r="132" spans="1:14" x14ac:dyDescent="0.35">
      <c r="A132" s="9">
        <v>130</v>
      </c>
      <c r="B132" s="9">
        <v>6887.25</v>
      </c>
      <c r="C132" s="1" t="s">
        <v>1</v>
      </c>
      <c r="J132" t="str">
        <f t="shared" ref="J132:J195" si="30">IF(ISERROR(SEARCH("Fixation",C132)),"Condition","")</f>
        <v/>
      </c>
      <c r="L132">
        <f t="shared" si="27"/>
        <v>1.0240326054675541</v>
      </c>
      <c r="M132">
        <f t="shared" si="28"/>
        <v>102.40326054675542</v>
      </c>
      <c r="N132">
        <f t="shared" si="29"/>
        <v>2.4032605467554191</v>
      </c>
    </row>
    <row r="133" spans="1:14" x14ac:dyDescent="0.35">
      <c r="A133" s="9">
        <v>131</v>
      </c>
      <c r="B133" s="9">
        <v>6790.34</v>
      </c>
      <c r="C133" s="1" t="s">
        <v>1</v>
      </c>
      <c r="J133" t="str">
        <f t="shared" si="30"/>
        <v/>
      </c>
      <c r="L133">
        <f t="shared" si="27"/>
        <v>1.009623516238056</v>
      </c>
      <c r="M133">
        <f t="shared" si="28"/>
        <v>100.9623516238056</v>
      </c>
      <c r="N133">
        <f t="shared" si="29"/>
        <v>0.96235162380560269</v>
      </c>
    </row>
    <row r="134" spans="1:14" x14ac:dyDescent="0.35">
      <c r="A134" s="9">
        <v>132</v>
      </c>
      <c r="B134" s="9">
        <v>6749.23</v>
      </c>
      <c r="F134" s="4" t="s">
        <v>3</v>
      </c>
      <c r="J134" t="str">
        <f t="shared" si="30"/>
        <v>Condition</v>
      </c>
      <c r="L134">
        <f t="shared" si="27"/>
        <v>1.0035110649097652</v>
      </c>
      <c r="M134">
        <f t="shared" si="28"/>
        <v>100.35110649097652</v>
      </c>
      <c r="N134">
        <f t="shared" si="29"/>
        <v>0.35110649097651958</v>
      </c>
    </row>
    <row r="135" spans="1:14" x14ac:dyDescent="0.35">
      <c r="A135" s="9">
        <v>133</v>
      </c>
      <c r="B135" s="9">
        <v>6142.45</v>
      </c>
      <c r="F135" s="4" t="s">
        <v>3</v>
      </c>
      <c r="J135" t="str">
        <f t="shared" si="30"/>
        <v>Condition</v>
      </c>
      <c r="L135">
        <f t="shared" ref="L135:L141" si="31">IF(LEFT(J135,4)="Cond",B135/$K$3,"")</f>
        <v>0.9132918185711536</v>
      </c>
      <c r="M135">
        <f t="shared" si="28"/>
        <v>91.329181857115358</v>
      </c>
      <c r="N135">
        <f t="shared" si="29"/>
        <v>-8.6708181428846416</v>
      </c>
    </row>
    <row r="136" spans="1:14" x14ac:dyDescent="0.35">
      <c r="A136" s="9">
        <v>134</v>
      </c>
      <c r="B136" s="9">
        <v>7193.37</v>
      </c>
      <c r="F136" s="4" t="s">
        <v>3</v>
      </c>
      <c r="J136" t="str">
        <f t="shared" si="30"/>
        <v>Condition</v>
      </c>
      <c r="L136">
        <f t="shared" si="31"/>
        <v>1.0695481394158974</v>
      </c>
      <c r="M136">
        <f t="shared" si="28"/>
        <v>106.95481394158975</v>
      </c>
      <c r="N136">
        <f t="shared" si="29"/>
        <v>6.9548139415897481</v>
      </c>
    </row>
    <row r="137" spans="1:14" x14ac:dyDescent="0.35">
      <c r="A137" s="9">
        <v>135</v>
      </c>
      <c r="B137" s="9">
        <v>7432.85</v>
      </c>
      <c r="F137" s="4" t="s">
        <v>3</v>
      </c>
      <c r="J137" t="str">
        <f t="shared" si="30"/>
        <v>Condition</v>
      </c>
      <c r="L137">
        <f t="shared" si="31"/>
        <v>1.1051552871682471</v>
      </c>
      <c r="M137">
        <f t="shared" si="28"/>
        <v>110.5155287168247</v>
      </c>
      <c r="N137">
        <f t="shared" si="29"/>
        <v>10.515528716824704</v>
      </c>
    </row>
    <row r="138" spans="1:14" x14ac:dyDescent="0.35">
      <c r="A138" s="9">
        <v>136</v>
      </c>
      <c r="B138" s="9">
        <v>7274.54</v>
      </c>
      <c r="F138" s="4" t="s">
        <v>3</v>
      </c>
      <c r="J138" t="str">
        <f t="shared" si="30"/>
        <v>Condition</v>
      </c>
      <c r="L138">
        <f t="shared" si="31"/>
        <v>1.08161692254208</v>
      </c>
      <c r="M138">
        <f t="shared" si="28"/>
        <v>108.16169225420799</v>
      </c>
      <c r="N138">
        <f t="shared" si="29"/>
        <v>8.1616922542079919</v>
      </c>
    </row>
    <row r="139" spans="1:14" x14ac:dyDescent="0.35">
      <c r="A139" s="9">
        <v>137</v>
      </c>
      <c r="B139" s="9">
        <v>7332.42</v>
      </c>
      <c r="F139" s="4" t="s">
        <v>3</v>
      </c>
      <c r="J139" t="str">
        <f t="shared" si="30"/>
        <v>Condition</v>
      </c>
      <c r="L139">
        <f t="shared" si="31"/>
        <v>1.0902228257987445</v>
      </c>
      <c r="M139">
        <f t="shared" si="28"/>
        <v>109.02228257987446</v>
      </c>
      <c r="N139">
        <f t="shared" si="29"/>
        <v>9.0222825798744566</v>
      </c>
    </row>
    <row r="140" spans="1:14" x14ac:dyDescent="0.35">
      <c r="A140" s="9">
        <v>138</v>
      </c>
      <c r="B140" s="9">
        <v>7074.24</v>
      </c>
      <c r="F140" s="4" t="s">
        <v>3</v>
      </c>
      <c r="J140" t="str">
        <f t="shared" si="30"/>
        <v>Condition</v>
      </c>
      <c r="L140">
        <f t="shared" si="31"/>
        <v>1.0518352635526211</v>
      </c>
      <c r="M140">
        <f t="shared" si="28"/>
        <v>105.18352635526212</v>
      </c>
      <c r="N140">
        <f t="shared" si="29"/>
        <v>5.1835263552621171</v>
      </c>
    </row>
    <row r="141" spans="1:14" x14ac:dyDescent="0.35">
      <c r="A141" s="9">
        <v>139</v>
      </c>
      <c r="B141" s="9">
        <v>7246.49</v>
      </c>
      <c r="F141" s="4" t="s">
        <v>3</v>
      </c>
      <c r="J141" t="str">
        <f t="shared" si="30"/>
        <v>Condition</v>
      </c>
      <c r="L141">
        <f t="shared" si="31"/>
        <v>1.0774463008014195</v>
      </c>
      <c r="M141">
        <f t="shared" si="28"/>
        <v>107.74463008014195</v>
      </c>
      <c r="N141">
        <f t="shared" si="29"/>
        <v>7.7446300801419454</v>
      </c>
    </row>
    <row r="142" spans="1:14" x14ac:dyDescent="0.35">
      <c r="A142" s="9">
        <v>140</v>
      </c>
      <c r="B142" s="9">
        <v>6812.53</v>
      </c>
      <c r="C142" s="1" t="s">
        <v>1</v>
      </c>
      <c r="J142" t="str">
        <f t="shared" si="30"/>
        <v/>
      </c>
      <c r="L142">
        <f t="shared" ref="L142:L205" si="32">B142/$K$3</f>
        <v>1.0129228423138228</v>
      </c>
      <c r="M142">
        <f t="shared" si="28"/>
        <v>101.29228423138228</v>
      </c>
      <c r="N142">
        <f t="shared" si="29"/>
        <v>1.2922842313822827</v>
      </c>
    </row>
    <row r="143" spans="1:14" x14ac:dyDescent="0.35">
      <c r="A143" s="9">
        <v>141</v>
      </c>
      <c r="B143" s="9">
        <v>7657.49</v>
      </c>
      <c r="C143" s="1" t="s">
        <v>1</v>
      </c>
      <c r="J143" t="str">
        <f t="shared" si="30"/>
        <v/>
      </c>
      <c r="L143">
        <f t="shared" si="32"/>
        <v>1.1385559455576233</v>
      </c>
      <c r="M143">
        <f t="shared" si="28"/>
        <v>113.85559455576232</v>
      </c>
      <c r="N143">
        <f t="shared" si="29"/>
        <v>13.855594555762323</v>
      </c>
    </row>
    <row r="144" spans="1:14" x14ac:dyDescent="0.35">
      <c r="A144" s="9">
        <v>142</v>
      </c>
      <c r="B144" s="9">
        <v>7248.54</v>
      </c>
      <c r="C144" s="1" t="s">
        <v>1</v>
      </c>
      <c r="J144" t="str">
        <f t="shared" si="30"/>
        <v/>
      </c>
      <c r="L144">
        <f t="shared" si="32"/>
        <v>1.0777511055988651</v>
      </c>
      <c r="M144">
        <f t="shared" si="28"/>
        <v>107.77511055988651</v>
      </c>
      <c r="N144">
        <f t="shared" si="29"/>
        <v>7.7751105598865138</v>
      </c>
    </row>
    <row r="145" spans="1:14" x14ac:dyDescent="0.35">
      <c r="A145" s="9">
        <v>143</v>
      </c>
      <c r="B145" s="9">
        <v>6535.26</v>
      </c>
      <c r="C145" s="1" t="s">
        <v>1</v>
      </c>
      <c r="J145" t="str">
        <f t="shared" si="30"/>
        <v/>
      </c>
      <c r="L145">
        <f t="shared" si="32"/>
        <v>0.97169687831977747</v>
      </c>
      <c r="M145">
        <f t="shared" si="28"/>
        <v>97.16968783197774</v>
      </c>
      <c r="N145">
        <f t="shared" si="29"/>
        <v>-2.8303121680222603</v>
      </c>
    </row>
    <row r="146" spans="1:14" x14ac:dyDescent="0.35">
      <c r="A146" s="9">
        <v>144</v>
      </c>
      <c r="B146" s="9">
        <v>7140.51</v>
      </c>
      <c r="C146" s="1" t="s">
        <v>1</v>
      </c>
      <c r="J146" t="str">
        <f t="shared" si="30"/>
        <v/>
      </c>
      <c r="L146">
        <f t="shared" si="32"/>
        <v>1.0616886361998077</v>
      </c>
      <c r="M146">
        <f t="shared" si="28"/>
        <v>106.16886361998077</v>
      </c>
      <c r="N146">
        <f t="shared" si="29"/>
        <v>6.1688636199807689</v>
      </c>
    </row>
    <row r="147" spans="1:14" x14ac:dyDescent="0.35">
      <c r="A147" s="9">
        <v>145</v>
      </c>
      <c r="B147" s="9">
        <v>6445.71</v>
      </c>
      <c r="C147" s="1" t="s">
        <v>1</v>
      </c>
      <c r="J147" t="str">
        <f t="shared" si="30"/>
        <v/>
      </c>
      <c r="L147">
        <f t="shared" si="32"/>
        <v>0.95838211265574325</v>
      </c>
      <c r="M147">
        <f t="shared" si="28"/>
        <v>95.83821126557433</v>
      </c>
      <c r="N147">
        <f t="shared" si="29"/>
        <v>-4.1617887344256701</v>
      </c>
    </row>
    <row r="148" spans="1:14" x14ac:dyDescent="0.35">
      <c r="A148" s="9">
        <v>146</v>
      </c>
      <c r="B148" s="9">
        <v>7009.84</v>
      </c>
      <c r="C148" s="1" t="s">
        <v>1</v>
      </c>
      <c r="J148" t="str">
        <f t="shared" si="30"/>
        <v/>
      </c>
      <c r="L148">
        <f t="shared" si="32"/>
        <v>1.0422599323548121</v>
      </c>
      <c r="M148">
        <f t="shared" si="28"/>
        <v>104.22599323548121</v>
      </c>
      <c r="N148">
        <f t="shared" si="29"/>
        <v>4.2259932354812122</v>
      </c>
    </row>
    <row r="149" spans="1:14" x14ac:dyDescent="0.35">
      <c r="A149" s="9">
        <v>147</v>
      </c>
      <c r="B149" s="9">
        <v>7229.62</v>
      </c>
      <c r="C149" s="1" t="s">
        <v>1</v>
      </c>
      <c r="J149" t="str">
        <f t="shared" si="30"/>
        <v/>
      </c>
      <c r="L149">
        <f t="shared" si="32"/>
        <v>1.0749379803463412</v>
      </c>
      <c r="M149">
        <f t="shared" si="28"/>
        <v>107.49379803463412</v>
      </c>
      <c r="N149">
        <f t="shared" si="29"/>
        <v>7.4937980346341249</v>
      </c>
    </row>
    <row r="150" spans="1:14" x14ac:dyDescent="0.35">
      <c r="A150" s="9">
        <v>148</v>
      </c>
      <c r="B150" s="9">
        <v>6389.97</v>
      </c>
      <c r="G150" s="5" t="s">
        <v>4</v>
      </c>
      <c r="J150" t="str">
        <f t="shared" si="30"/>
        <v>Condition</v>
      </c>
      <c r="L150">
        <f t="shared" si="32"/>
        <v>0.95009439587055888</v>
      </c>
      <c r="M150">
        <f t="shared" si="28"/>
        <v>95.009439587055894</v>
      </c>
      <c r="N150">
        <f t="shared" si="29"/>
        <v>-4.9905604129441059</v>
      </c>
    </row>
    <row r="151" spans="1:14" x14ac:dyDescent="0.35">
      <c r="A151" s="9">
        <v>149</v>
      </c>
      <c r="B151" s="9">
        <v>6118.4</v>
      </c>
      <c r="G151" s="5" t="s">
        <v>4</v>
      </c>
      <c r="J151" t="str">
        <f t="shared" si="30"/>
        <v>Condition</v>
      </c>
      <c r="L151">
        <f t="shared" ref="L151:L157" si="33">IF(LEFT(J151,4)="Cond",B151/$K$3,"")</f>
        <v>0.90971593789867977</v>
      </c>
      <c r="M151">
        <f t="shared" si="28"/>
        <v>90.971593789867981</v>
      </c>
      <c r="N151">
        <f t="shared" si="29"/>
        <v>-9.0284062101320188</v>
      </c>
    </row>
    <row r="152" spans="1:14" x14ac:dyDescent="0.35">
      <c r="A152" s="9">
        <v>150</v>
      </c>
      <c r="B152" s="9">
        <v>7381.76</v>
      </c>
      <c r="G152" s="5" t="s">
        <v>4</v>
      </c>
      <c r="J152" t="str">
        <f t="shared" si="30"/>
        <v>Condition</v>
      </c>
      <c r="L152">
        <f t="shared" si="33"/>
        <v>1.0975589568748298</v>
      </c>
      <c r="M152">
        <f t="shared" si="28"/>
        <v>109.75589568748299</v>
      </c>
      <c r="N152">
        <f t="shared" si="29"/>
        <v>9.7558956874829903</v>
      </c>
    </row>
    <row r="153" spans="1:14" x14ac:dyDescent="0.35">
      <c r="A153" s="9">
        <v>151</v>
      </c>
      <c r="B153" s="9">
        <v>7163.81</v>
      </c>
      <c r="G153" s="5" t="s">
        <v>4</v>
      </c>
      <c r="J153" t="str">
        <f t="shared" si="30"/>
        <v>Condition</v>
      </c>
      <c r="L153">
        <f t="shared" si="33"/>
        <v>1.0651530029219962</v>
      </c>
      <c r="M153">
        <f t="shared" si="28"/>
        <v>106.51530029219963</v>
      </c>
      <c r="N153">
        <f t="shared" si="29"/>
        <v>6.5153002921996261</v>
      </c>
    </row>
    <row r="154" spans="1:14" x14ac:dyDescent="0.35">
      <c r="A154" s="9">
        <v>152</v>
      </c>
      <c r="B154" s="9">
        <v>6861.6</v>
      </c>
      <c r="G154" s="5" t="s">
        <v>4</v>
      </c>
      <c r="J154" t="str">
        <f t="shared" si="30"/>
        <v>Condition</v>
      </c>
      <c r="L154">
        <f t="shared" si="33"/>
        <v>1.0202188283678058</v>
      </c>
      <c r="M154">
        <f t="shared" si="28"/>
        <v>102.02188283678058</v>
      </c>
      <c r="N154">
        <f t="shared" si="29"/>
        <v>2.021882836780577</v>
      </c>
    </row>
    <row r="155" spans="1:14" x14ac:dyDescent="0.35">
      <c r="A155" s="9">
        <v>153</v>
      </c>
      <c r="B155" s="9">
        <v>7148.81</v>
      </c>
      <c r="G155" s="5" t="s">
        <v>4</v>
      </c>
      <c r="J155" t="str">
        <f t="shared" si="30"/>
        <v>Condition</v>
      </c>
      <c r="L155">
        <f t="shared" si="33"/>
        <v>1.0629227239162955</v>
      </c>
      <c r="M155">
        <f t="shared" si="28"/>
        <v>106.29227239162955</v>
      </c>
      <c r="N155">
        <f t="shared" si="29"/>
        <v>6.2922723916295524</v>
      </c>
    </row>
    <row r="156" spans="1:14" x14ac:dyDescent="0.35">
      <c r="A156" s="9">
        <v>154</v>
      </c>
      <c r="B156" s="9">
        <v>7032.19</v>
      </c>
      <c r="G156" s="5" t="s">
        <v>4</v>
      </c>
      <c r="J156" t="str">
        <f t="shared" si="30"/>
        <v>Condition</v>
      </c>
      <c r="L156">
        <f t="shared" si="33"/>
        <v>1.0455830480733064</v>
      </c>
      <c r="M156">
        <f t="shared" si="28"/>
        <v>104.55830480733064</v>
      </c>
      <c r="N156">
        <f t="shared" si="29"/>
        <v>4.5583048073306429</v>
      </c>
    </row>
    <row r="157" spans="1:14" x14ac:dyDescent="0.35">
      <c r="A157" s="9">
        <v>155</v>
      </c>
      <c r="B157" s="9">
        <v>7002.97</v>
      </c>
      <c r="G157" s="5" t="s">
        <v>4</v>
      </c>
      <c r="J157" t="str">
        <f t="shared" si="30"/>
        <v>Condition</v>
      </c>
      <c r="L157">
        <f t="shared" si="33"/>
        <v>1.0412384645702011</v>
      </c>
      <c r="M157">
        <f t="shared" si="28"/>
        <v>104.12384645702011</v>
      </c>
      <c r="N157">
        <f t="shared" si="29"/>
        <v>4.1238464570201074</v>
      </c>
    </row>
    <row r="158" spans="1:14" x14ac:dyDescent="0.35">
      <c r="A158" s="9">
        <v>156</v>
      </c>
      <c r="B158" s="9">
        <v>6453.14</v>
      </c>
      <c r="C158" s="1" t="s">
        <v>1</v>
      </c>
      <c r="J158" t="str">
        <f t="shared" si="30"/>
        <v/>
      </c>
      <c r="L158">
        <f t="shared" ref="L158:L221" si="34">B158/$K$3</f>
        <v>0.95948684418990049</v>
      </c>
      <c r="M158">
        <f t="shared" si="28"/>
        <v>95.948684418990055</v>
      </c>
      <c r="N158">
        <f t="shared" si="29"/>
        <v>-4.0513155810099448</v>
      </c>
    </row>
    <row r="159" spans="1:14" x14ac:dyDescent="0.35">
      <c r="A159" s="9">
        <v>157</v>
      </c>
      <c r="B159" s="9">
        <v>6545.88</v>
      </c>
      <c r="C159" s="1" t="s">
        <v>1</v>
      </c>
      <c r="J159" t="str">
        <f t="shared" si="30"/>
        <v/>
      </c>
      <c r="L159">
        <f t="shared" si="34"/>
        <v>0.97327591585581374</v>
      </c>
      <c r="M159">
        <f t="shared" si="28"/>
        <v>97.327591585581374</v>
      </c>
      <c r="N159">
        <f t="shared" si="29"/>
        <v>-2.6724084144186264</v>
      </c>
    </row>
    <row r="160" spans="1:14" x14ac:dyDescent="0.35">
      <c r="A160" s="9">
        <v>158</v>
      </c>
      <c r="B160" s="9">
        <v>6624.17</v>
      </c>
      <c r="C160" s="1" t="s">
        <v>1</v>
      </c>
      <c r="J160" t="str">
        <f t="shared" si="30"/>
        <v/>
      </c>
      <c r="L160">
        <f t="shared" si="34"/>
        <v>0.98491648541290178</v>
      </c>
      <c r="M160">
        <f t="shared" si="28"/>
        <v>98.491648541290175</v>
      </c>
      <c r="N160">
        <f t="shared" si="29"/>
        <v>-1.508351458709825</v>
      </c>
    </row>
    <row r="161" spans="1:14" x14ac:dyDescent="0.35">
      <c r="A161" s="9">
        <v>159</v>
      </c>
      <c r="B161" s="9">
        <v>6692.83</v>
      </c>
      <c r="C161" s="1" t="s">
        <v>1</v>
      </c>
      <c r="J161" t="str">
        <f t="shared" si="30"/>
        <v/>
      </c>
      <c r="L161">
        <f t="shared" si="34"/>
        <v>0.99512521584832991</v>
      </c>
      <c r="M161">
        <f t="shared" si="28"/>
        <v>99.512521584832996</v>
      </c>
      <c r="N161">
        <f t="shared" si="29"/>
        <v>-0.48747841516700419</v>
      </c>
    </row>
    <row r="162" spans="1:14" x14ac:dyDescent="0.35">
      <c r="A162" s="9">
        <v>160</v>
      </c>
      <c r="B162" s="9">
        <v>6593.24</v>
      </c>
      <c r="C162" s="1" t="s">
        <v>1</v>
      </c>
      <c r="J162" t="str">
        <f t="shared" si="30"/>
        <v/>
      </c>
      <c r="L162">
        <f t="shared" si="34"/>
        <v>0.98031765010314653</v>
      </c>
      <c r="M162">
        <f t="shared" si="28"/>
        <v>98.031765010314658</v>
      </c>
      <c r="N162">
        <f t="shared" si="29"/>
        <v>-1.9682349896853424</v>
      </c>
    </row>
    <row r="163" spans="1:14" x14ac:dyDescent="0.35">
      <c r="A163" s="9">
        <v>161</v>
      </c>
      <c r="B163" s="9">
        <v>6945.9</v>
      </c>
      <c r="C163" s="1" t="s">
        <v>1</v>
      </c>
      <c r="J163" t="str">
        <f t="shared" si="30"/>
        <v/>
      </c>
      <c r="L163">
        <f t="shared" si="34"/>
        <v>1.0327529963798445</v>
      </c>
      <c r="M163">
        <f t="shared" si="28"/>
        <v>103.27529963798445</v>
      </c>
      <c r="N163">
        <f t="shared" si="29"/>
        <v>3.2752996379844461</v>
      </c>
    </row>
    <row r="164" spans="1:14" x14ac:dyDescent="0.35">
      <c r="A164" s="9">
        <v>162</v>
      </c>
      <c r="B164" s="9">
        <v>6422.05</v>
      </c>
      <c r="C164" s="1" t="s">
        <v>1</v>
      </c>
      <c r="J164" t="str">
        <f t="shared" si="30"/>
        <v/>
      </c>
      <c r="L164">
        <f t="shared" si="34"/>
        <v>0.95486421923741782</v>
      </c>
      <c r="M164">
        <f t="shared" si="28"/>
        <v>95.486421923741787</v>
      </c>
      <c r="N164">
        <f t="shared" si="29"/>
        <v>-4.5135780762582129</v>
      </c>
    </row>
    <row r="165" spans="1:14" x14ac:dyDescent="0.35">
      <c r="A165" s="9">
        <v>163</v>
      </c>
      <c r="B165" s="9">
        <v>6601.68</v>
      </c>
      <c r="C165" s="1" t="s">
        <v>1</v>
      </c>
      <c r="J165" t="str">
        <f t="shared" si="30"/>
        <v/>
      </c>
      <c r="L165">
        <f t="shared" si="34"/>
        <v>0.98157255375702102</v>
      </c>
      <c r="M165">
        <f t="shared" si="28"/>
        <v>98.157255375702107</v>
      </c>
      <c r="N165">
        <f t="shared" si="29"/>
        <v>-1.8427446242978931</v>
      </c>
    </row>
    <row r="166" spans="1:14" x14ac:dyDescent="0.35">
      <c r="A166" s="9">
        <v>164</v>
      </c>
      <c r="B166" s="9">
        <v>7228.46</v>
      </c>
      <c r="H166" s="6" t="s">
        <v>5</v>
      </c>
      <c r="J166" t="str">
        <f t="shared" si="30"/>
        <v>Condition</v>
      </c>
      <c r="L166">
        <f t="shared" si="34"/>
        <v>1.074765505436567</v>
      </c>
      <c r="M166">
        <f t="shared" si="28"/>
        <v>107.4765505436567</v>
      </c>
      <c r="N166">
        <f t="shared" si="29"/>
        <v>7.4765505436566997</v>
      </c>
    </row>
    <row r="167" spans="1:14" x14ac:dyDescent="0.35">
      <c r="A167" s="9">
        <v>165</v>
      </c>
      <c r="B167" s="9">
        <v>6227.04</v>
      </c>
      <c r="H167" s="6" t="s">
        <v>5</v>
      </c>
      <c r="J167" t="str">
        <f t="shared" si="30"/>
        <v>Condition</v>
      </c>
      <c r="L167">
        <f t="shared" ref="L167:L173" si="35">IF(LEFT(J167,4)="Cond",B167/$K$3,"")</f>
        <v>0.92586910531063604</v>
      </c>
      <c r="M167">
        <f t="shared" si="28"/>
        <v>92.586910531063609</v>
      </c>
      <c r="N167">
        <f t="shared" si="29"/>
        <v>-7.4130894689363913</v>
      </c>
    </row>
    <row r="168" spans="1:14" x14ac:dyDescent="0.35">
      <c r="A168" s="9">
        <v>166</v>
      </c>
      <c r="B168" s="9">
        <v>6837.97</v>
      </c>
      <c r="H168" s="6" t="s">
        <v>5</v>
      </c>
      <c r="J168" t="str">
        <f t="shared" si="30"/>
        <v>Condition</v>
      </c>
      <c r="L168">
        <f t="shared" si="35"/>
        <v>1.0167053955074916</v>
      </c>
      <c r="M168">
        <f t="shared" si="28"/>
        <v>101.67053955074917</v>
      </c>
      <c r="N168">
        <f t="shared" si="29"/>
        <v>1.6705395507491687</v>
      </c>
    </row>
    <row r="169" spans="1:14" x14ac:dyDescent="0.35">
      <c r="A169" s="9">
        <v>167</v>
      </c>
      <c r="B169" s="9">
        <v>7607.95</v>
      </c>
      <c r="H169" s="6" t="s">
        <v>5</v>
      </c>
      <c r="J169" t="str">
        <f t="shared" si="30"/>
        <v>Condition</v>
      </c>
      <c r="L169">
        <f t="shared" si="35"/>
        <v>1.1311900774281285</v>
      </c>
      <c r="M169">
        <f t="shared" si="28"/>
        <v>113.11900774281285</v>
      </c>
      <c r="N169">
        <f t="shared" si="29"/>
        <v>13.119007742812855</v>
      </c>
    </row>
    <row r="170" spans="1:14" x14ac:dyDescent="0.35">
      <c r="A170" s="9">
        <v>168</v>
      </c>
      <c r="B170" s="9">
        <v>7326.2</v>
      </c>
      <c r="H170" s="6" t="s">
        <v>5</v>
      </c>
      <c r="J170" t="str">
        <f t="shared" si="30"/>
        <v>Condition</v>
      </c>
      <c r="L170">
        <f t="shared" si="35"/>
        <v>1.0892980034377138</v>
      </c>
      <c r="M170">
        <f t="shared" si="28"/>
        <v>108.92980034377138</v>
      </c>
      <c r="N170">
        <f t="shared" si="29"/>
        <v>8.929800343771376</v>
      </c>
    </row>
    <row r="171" spans="1:14" x14ac:dyDescent="0.35">
      <c r="A171" s="9">
        <v>169</v>
      </c>
      <c r="B171" s="9">
        <v>7031.24</v>
      </c>
      <c r="H171" s="6" t="s">
        <v>5</v>
      </c>
      <c r="J171" t="str">
        <f t="shared" si="30"/>
        <v>Condition</v>
      </c>
      <c r="L171">
        <f t="shared" si="35"/>
        <v>1.0454417970696119</v>
      </c>
      <c r="M171">
        <f t="shared" si="28"/>
        <v>104.54417970696119</v>
      </c>
      <c r="N171">
        <f t="shared" si="29"/>
        <v>4.544179706961188</v>
      </c>
    </row>
    <row r="172" spans="1:14" x14ac:dyDescent="0.35">
      <c r="A172" s="9">
        <v>170</v>
      </c>
      <c r="B172" s="9">
        <v>6674.28</v>
      </c>
      <c r="H172" s="6" t="s">
        <v>5</v>
      </c>
      <c r="J172" t="str">
        <f t="shared" si="30"/>
        <v>Condition</v>
      </c>
      <c r="L172">
        <f t="shared" si="35"/>
        <v>0.99236710414461304</v>
      </c>
      <c r="M172">
        <f t="shared" si="28"/>
        <v>99.236710414461299</v>
      </c>
      <c r="N172">
        <f t="shared" si="29"/>
        <v>-0.76328958553870052</v>
      </c>
    </row>
    <row r="173" spans="1:14" x14ac:dyDescent="0.35">
      <c r="A173" s="9">
        <v>171</v>
      </c>
      <c r="B173" s="9">
        <v>7207.37</v>
      </c>
      <c r="H173" s="6" t="s">
        <v>5</v>
      </c>
      <c r="J173" t="str">
        <f t="shared" si="30"/>
        <v>Condition</v>
      </c>
      <c r="L173">
        <f t="shared" si="35"/>
        <v>1.0716297331545515</v>
      </c>
      <c r="M173">
        <f t="shared" si="28"/>
        <v>107.16297331545515</v>
      </c>
      <c r="N173">
        <f t="shared" si="29"/>
        <v>7.1629733154551474</v>
      </c>
    </row>
    <row r="174" spans="1:14" x14ac:dyDescent="0.35">
      <c r="A174" s="9">
        <v>172</v>
      </c>
      <c r="B174" s="9">
        <v>7056.17</v>
      </c>
      <c r="C174" s="1" t="s">
        <v>1</v>
      </c>
      <c r="J174" t="str">
        <f t="shared" si="30"/>
        <v/>
      </c>
      <c r="L174">
        <f t="shared" ref="L174:L237" si="36">B174/$K$3</f>
        <v>1.0491485207770868</v>
      </c>
      <c r="M174">
        <f t="shared" si="28"/>
        <v>104.91485207770867</v>
      </c>
      <c r="N174">
        <f t="shared" si="29"/>
        <v>4.9148520777086731</v>
      </c>
    </row>
    <row r="175" spans="1:14" x14ac:dyDescent="0.35">
      <c r="A175" s="9">
        <v>173</v>
      </c>
      <c r="B175" s="9">
        <v>7375.79</v>
      </c>
      <c r="C175" s="1" t="s">
        <v>1</v>
      </c>
      <c r="J175" t="str">
        <f t="shared" si="30"/>
        <v/>
      </c>
      <c r="L175">
        <f t="shared" si="36"/>
        <v>1.0966713058305608</v>
      </c>
      <c r="M175">
        <f t="shared" si="28"/>
        <v>109.66713058305608</v>
      </c>
      <c r="N175">
        <f t="shared" si="29"/>
        <v>9.6671305830560783</v>
      </c>
    </row>
    <row r="176" spans="1:14" x14ac:dyDescent="0.35">
      <c r="A176" s="9">
        <v>174</v>
      </c>
      <c r="B176" s="9">
        <v>7026.43</v>
      </c>
      <c r="C176" s="1" t="s">
        <v>1</v>
      </c>
      <c r="J176" t="str">
        <f t="shared" si="30"/>
        <v/>
      </c>
      <c r="L176">
        <f t="shared" si="36"/>
        <v>1.0447266209351171</v>
      </c>
      <c r="M176">
        <f t="shared" si="28"/>
        <v>104.47266209351172</v>
      </c>
      <c r="N176">
        <f t="shared" si="29"/>
        <v>4.4726620935117154</v>
      </c>
    </row>
    <row r="177" spans="1:14" x14ac:dyDescent="0.35">
      <c r="A177" s="9">
        <v>175</v>
      </c>
      <c r="B177" s="9">
        <v>6630.57</v>
      </c>
      <c r="C177" s="1" t="s">
        <v>1</v>
      </c>
      <c r="J177" t="str">
        <f t="shared" si="30"/>
        <v/>
      </c>
      <c r="L177">
        <f t="shared" si="36"/>
        <v>0.98586807112200081</v>
      </c>
      <c r="M177">
        <f t="shared" si="28"/>
        <v>98.586807112200077</v>
      </c>
      <c r="N177">
        <f t="shared" si="29"/>
        <v>-1.4131928877999229</v>
      </c>
    </row>
    <row r="178" spans="1:14" x14ac:dyDescent="0.35">
      <c r="A178" s="9">
        <v>176</v>
      </c>
      <c r="B178" s="9">
        <v>5661.5</v>
      </c>
      <c r="C178" s="1" t="s">
        <v>1</v>
      </c>
      <c r="J178" t="str">
        <f t="shared" si="30"/>
        <v/>
      </c>
      <c r="L178">
        <f t="shared" si="36"/>
        <v>0.84178163938503137</v>
      </c>
      <c r="M178">
        <f t="shared" si="28"/>
        <v>84.178163938503133</v>
      </c>
      <c r="N178">
        <f t="shared" si="29"/>
        <v>-15.821836061496867</v>
      </c>
    </row>
    <row r="179" spans="1:14" x14ac:dyDescent="0.35">
      <c r="A179" s="9">
        <v>177</v>
      </c>
      <c r="B179" s="9">
        <v>6558.18</v>
      </c>
      <c r="C179" s="1" t="s">
        <v>1</v>
      </c>
      <c r="J179" t="str">
        <f t="shared" si="30"/>
        <v/>
      </c>
      <c r="L179">
        <f t="shared" si="36"/>
        <v>0.97510474464048846</v>
      </c>
      <c r="M179">
        <f t="shared" si="28"/>
        <v>97.510474464048841</v>
      </c>
      <c r="N179">
        <f t="shared" si="29"/>
        <v>-2.4895255359511594</v>
      </c>
    </row>
    <row r="180" spans="1:14" x14ac:dyDescent="0.35">
      <c r="A180" s="9">
        <v>178</v>
      </c>
      <c r="B180" s="9">
        <v>7135.04</v>
      </c>
      <c r="C180" s="1" t="s">
        <v>1</v>
      </c>
      <c r="J180" t="str">
        <f t="shared" si="30"/>
        <v/>
      </c>
      <c r="L180">
        <f t="shared" si="36"/>
        <v>1.0608753277890619</v>
      </c>
      <c r="M180">
        <f t="shared" si="28"/>
        <v>106.08753277890619</v>
      </c>
      <c r="N180">
        <f t="shared" si="29"/>
        <v>6.0875327789061942</v>
      </c>
    </row>
    <row r="181" spans="1:14" x14ac:dyDescent="0.35">
      <c r="A181" s="9">
        <v>179</v>
      </c>
      <c r="B181" s="9">
        <v>7156.11</v>
      </c>
      <c r="C181" s="1" t="s">
        <v>1</v>
      </c>
      <c r="J181" t="str">
        <f t="shared" si="30"/>
        <v/>
      </c>
      <c r="L181">
        <f t="shared" si="36"/>
        <v>1.0640081263657364</v>
      </c>
      <c r="M181">
        <f t="shared" si="28"/>
        <v>106.40081263657363</v>
      </c>
      <c r="N181">
        <f t="shared" si="29"/>
        <v>6.4008126365736331</v>
      </c>
    </row>
    <row r="182" spans="1:14" x14ac:dyDescent="0.35">
      <c r="A182" s="9">
        <v>180</v>
      </c>
      <c r="B182" s="9">
        <v>6378.77</v>
      </c>
      <c r="I182" s="7" t="s">
        <v>6</v>
      </c>
      <c r="J182" t="str">
        <f t="shared" si="30"/>
        <v>Condition</v>
      </c>
      <c r="L182">
        <f t="shared" si="36"/>
        <v>0.9484291208796356</v>
      </c>
      <c r="M182">
        <f t="shared" si="28"/>
        <v>94.842912087963555</v>
      </c>
      <c r="N182">
        <f t="shared" si="29"/>
        <v>-5.1570879120364452</v>
      </c>
    </row>
    <row r="183" spans="1:14" x14ac:dyDescent="0.35">
      <c r="A183" s="9">
        <v>181</v>
      </c>
      <c r="B183" s="9">
        <v>6660.81</v>
      </c>
      <c r="I183" s="7" t="s">
        <v>6</v>
      </c>
      <c r="J183" t="str">
        <f t="shared" si="30"/>
        <v>Condition</v>
      </c>
      <c r="L183">
        <f t="shared" ref="L183:L189" si="37">IF(LEFT(J183,4)="Cond",B183/$K$3,"")</f>
        <v>0.99036431359749377</v>
      </c>
      <c r="M183">
        <f t="shared" si="28"/>
        <v>99.036431359749372</v>
      </c>
      <c r="N183">
        <f t="shared" si="29"/>
        <v>-0.96356864025062805</v>
      </c>
    </row>
    <row r="184" spans="1:14" x14ac:dyDescent="0.35">
      <c r="A184" s="9">
        <v>182</v>
      </c>
      <c r="B184" s="9">
        <v>7269.94</v>
      </c>
      <c r="I184" s="7" t="s">
        <v>6</v>
      </c>
      <c r="J184" t="str">
        <f t="shared" si="30"/>
        <v>Condition</v>
      </c>
      <c r="L184">
        <f t="shared" si="37"/>
        <v>1.080932970313665</v>
      </c>
      <c r="M184">
        <f t="shared" si="28"/>
        <v>108.0932970313665</v>
      </c>
      <c r="N184">
        <f t="shared" si="29"/>
        <v>8.0932970313665038</v>
      </c>
    </row>
    <row r="185" spans="1:14" x14ac:dyDescent="0.35">
      <c r="A185" s="9">
        <v>183</v>
      </c>
      <c r="B185" s="9">
        <v>6820.52</v>
      </c>
      <c r="I185" s="7" t="s">
        <v>6</v>
      </c>
      <c r="J185" t="str">
        <f t="shared" si="30"/>
        <v>Condition</v>
      </c>
      <c r="L185">
        <f t="shared" si="37"/>
        <v>1.0141108375975263</v>
      </c>
      <c r="M185">
        <f t="shared" si="28"/>
        <v>101.41108375975263</v>
      </c>
      <c r="N185">
        <f t="shared" si="29"/>
        <v>1.4110837597526285</v>
      </c>
    </row>
    <row r="186" spans="1:14" x14ac:dyDescent="0.35">
      <c r="A186" s="9">
        <v>184</v>
      </c>
      <c r="B186" s="9">
        <v>7036.47</v>
      </c>
      <c r="I186" s="7" t="s">
        <v>6</v>
      </c>
      <c r="J186" t="str">
        <f t="shared" si="30"/>
        <v>Condition</v>
      </c>
      <c r="L186">
        <f t="shared" si="37"/>
        <v>1.0462194210162663</v>
      </c>
      <c r="M186">
        <f t="shared" si="28"/>
        <v>104.62194210162663</v>
      </c>
      <c r="N186">
        <f t="shared" si="29"/>
        <v>4.6219421016266296</v>
      </c>
    </row>
    <row r="187" spans="1:14" x14ac:dyDescent="0.35">
      <c r="A187" s="9">
        <v>185</v>
      </c>
      <c r="B187" s="9">
        <v>7648.06</v>
      </c>
      <c r="I187" s="7" t="s">
        <v>6</v>
      </c>
      <c r="J187" t="str">
        <f t="shared" si="30"/>
        <v>Condition</v>
      </c>
      <c r="L187">
        <f t="shared" si="37"/>
        <v>1.1371538434893727</v>
      </c>
      <c r="M187">
        <f t="shared" si="28"/>
        <v>113.71538434893726</v>
      </c>
      <c r="N187">
        <f t="shared" si="29"/>
        <v>13.715384348937263</v>
      </c>
    </row>
    <row r="188" spans="1:14" x14ac:dyDescent="0.35">
      <c r="A188" s="9">
        <v>186</v>
      </c>
      <c r="B188" s="9">
        <v>7690.1</v>
      </c>
      <c r="I188" s="7" t="s">
        <v>6</v>
      </c>
      <c r="J188" t="str">
        <f t="shared" si="30"/>
        <v>Condition</v>
      </c>
      <c r="L188">
        <f t="shared" si="37"/>
        <v>1.1434045721160171</v>
      </c>
      <c r="M188">
        <f t="shared" si="28"/>
        <v>114.34045721160172</v>
      </c>
      <c r="N188">
        <f t="shared" si="29"/>
        <v>14.340457211601716</v>
      </c>
    </row>
    <row r="189" spans="1:14" x14ac:dyDescent="0.35">
      <c r="A189" s="9">
        <v>187</v>
      </c>
      <c r="B189" s="9">
        <v>6770.58</v>
      </c>
      <c r="I189" s="7" t="s">
        <v>6</v>
      </c>
      <c r="J189" t="str">
        <f t="shared" si="30"/>
        <v>Condition</v>
      </c>
      <c r="L189">
        <f t="shared" si="37"/>
        <v>1.0066854953612128</v>
      </c>
      <c r="M189">
        <f t="shared" si="28"/>
        <v>100.66854953612128</v>
      </c>
      <c r="N189">
        <f t="shared" si="29"/>
        <v>0.66854953612127588</v>
      </c>
    </row>
    <row r="190" spans="1:14" x14ac:dyDescent="0.35">
      <c r="A190" s="9">
        <v>188</v>
      </c>
      <c r="B190" s="9">
        <v>6500.14</v>
      </c>
      <c r="C190" s="1" t="s">
        <v>1</v>
      </c>
      <c r="J190" t="str">
        <f t="shared" si="30"/>
        <v/>
      </c>
      <c r="L190">
        <f t="shared" ref="L190:L253" si="38">B190/$K$3</f>
        <v>0.9664750517410966</v>
      </c>
      <c r="M190">
        <f t="shared" si="28"/>
        <v>96.647505174109654</v>
      </c>
      <c r="N190">
        <f t="shared" si="29"/>
        <v>-3.3524948258903464</v>
      </c>
    </row>
    <row r="191" spans="1:14" x14ac:dyDescent="0.35">
      <c r="A191" s="9">
        <v>189</v>
      </c>
      <c r="B191" s="9">
        <v>7381.18</v>
      </c>
      <c r="C191" s="1" t="s">
        <v>1</v>
      </c>
      <c r="J191" t="str">
        <f t="shared" si="30"/>
        <v/>
      </c>
      <c r="L191">
        <f t="shared" si="38"/>
        <v>1.0974727194199427</v>
      </c>
      <c r="M191">
        <f t="shared" si="28"/>
        <v>109.74727194199427</v>
      </c>
      <c r="N191">
        <f t="shared" si="29"/>
        <v>9.7472719419942706</v>
      </c>
    </row>
    <row r="192" spans="1:14" x14ac:dyDescent="0.35">
      <c r="A192" s="9">
        <v>190</v>
      </c>
      <c r="B192" s="9">
        <v>7191.72</v>
      </c>
      <c r="C192" s="1" t="s">
        <v>1</v>
      </c>
      <c r="J192" t="str">
        <f t="shared" si="30"/>
        <v/>
      </c>
      <c r="L192">
        <f t="shared" si="38"/>
        <v>1.0693028087252703</v>
      </c>
      <c r="M192">
        <f t="shared" si="28"/>
        <v>106.93028087252702</v>
      </c>
      <c r="N192">
        <f t="shared" si="29"/>
        <v>6.9302808725270211</v>
      </c>
    </row>
    <row r="193" spans="1:14" x14ac:dyDescent="0.35">
      <c r="A193" s="9">
        <v>191</v>
      </c>
      <c r="B193" s="9">
        <v>6621.41</v>
      </c>
      <c r="C193" s="1" t="s">
        <v>1</v>
      </c>
      <c r="J193" t="str">
        <f t="shared" si="30"/>
        <v/>
      </c>
      <c r="L193">
        <f t="shared" si="38"/>
        <v>0.98450611407585276</v>
      </c>
      <c r="M193">
        <f t="shared" si="28"/>
        <v>98.450611407585271</v>
      </c>
      <c r="N193">
        <f t="shared" si="29"/>
        <v>-1.5493885924147293</v>
      </c>
    </row>
    <row r="194" spans="1:14" x14ac:dyDescent="0.35">
      <c r="A194" s="9">
        <v>192</v>
      </c>
      <c r="B194" s="9">
        <v>6669.71</v>
      </c>
      <c r="C194" s="1" t="s">
        <v>1</v>
      </c>
      <c r="J194" t="str">
        <f t="shared" si="30"/>
        <v/>
      </c>
      <c r="L194">
        <f t="shared" si="38"/>
        <v>0.99168761247420956</v>
      </c>
      <c r="M194">
        <f t="shared" si="28"/>
        <v>99.16876124742096</v>
      </c>
      <c r="N194">
        <f t="shared" si="29"/>
        <v>-0.8312387525790399</v>
      </c>
    </row>
    <row r="195" spans="1:14" x14ac:dyDescent="0.35">
      <c r="A195" s="9">
        <v>193</v>
      </c>
      <c r="B195" s="9">
        <v>6462.85</v>
      </c>
      <c r="C195" s="1" t="s">
        <v>1</v>
      </c>
      <c r="J195" t="str">
        <f t="shared" si="30"/>
        <v/>
      </c>
      <c r="L195">
        <f t="shared" si="38"/>
        <v>0.96093057813292415</v>
      </c>
      <c r="M195">
        <f t="shared" ref="M195:M258" si="39">L195*100</f>
        <v>96.093057813292418</v>
      </c>
      <c r="N195">
        <f t="shared" ref="N195:N258" si="40">M195-100</f>
        <v>-3.9069421867075818</v>
      </c>
    </row>
    <row r="196" spans="1:14" x14ac:dyDescent="0.35">
      <c r="A196" s="9">
        <v>194</v>
      </c>
      <c r="B196" s="9">
        <v>6685.92</v>
      </c>
      <c r="C196" s="1" t="s">
        <v>1</v>
      </c>
      <c r="J196" t="str">
        <f t="shared" ref="J196:J259" si="41">IF(ISERROR(SEARCH("Fixation",C196)),"Condition","")</f>
        <v/>
      </c>
      <c r="L196">
        <f t="shared" si="38"/>
        <v>0.99409780065303699</v>
      </c>
      <c r="M196">
        <f t="shared" si="39"/>
        <v>99.409780065303693</v>
      </c>
      <c r="N196">
        <f t="shared" si="40"/>
        <v>-0.59021993469630729</v>
      </c>
    </row>
    <row r="197" spans="1:14" x14ac:dyDescent="0.35">
      <c r="A197" s="9">
        <v>195</v>
      </c>
      <c r="B197" s="9">
        <v>7159.53</v>
      </c>
      <c r="C197" s="1" t="s">
        <v>1</v>
      </c>
      <c r="J197" t="str">
        <f t="shared" si="41"/>
        <v/>
      </c>
      <c r="L197">
        <f t="shared" si="38"/>
        <v>1.0645166299790363</v>
      </c>
      <c r="M197">
        <f t="shared" si="39"/>
        <v>106.45166299790363</v>
      </c>
      <c r="N197">
        <f t="shared" si="40"/>
        <v>6.4516629979036253</v>
      </c>
    </row>
    <row r="198" spans="1:14" x14ac:dyDescent="0.35">
      <c r="A198" s="9">
        <v>196</v>
      </c>
      <c r="B198" s="9">
        <v>6835.41</v>
      </c>
      <c r="D198" s="2" t="s">
        <v>0</v>
      </c>
      <c r="J198" t="str">
        <f t="shared" si="41"/>
        <v>Condition</v>
      </c>
      <c r="L198">
        <f t="shared" si="38"/>
        <v>1.016324761223852</v>
      </c>
      <c r="M198">
        <f t="shared" si="39"/>
        <v>101.6324761223852</v>
      </c>
      <c r="N198">
        <f t="shared" si="40"/>
        <v>1.6324761223851993</v>
      </c>
    </row>
    <row r="199" spans="1:14" x14ac:dyDescent="0.35">
      <c r="A199" s="9">
        <v>197</v>
      </c>
      <c r="B199" s="9">
        <v>6564.18</v>
      </c>
      <c r="D199" s="2" t="s">
        <v>0</v>
      </c>
      <c r="J199" t="str">
        <f t="shared" si="41"/>
        <v>Condition</v>
      </c>
      <c r="L199">
        <f t="shared" ref="L199:L205" si="42">IF(LEFT(J199,4)="Cond",B199/$K$3,"")</f>
        <v>0.97599685624276877</v>
      </c>
      <c r="M199">
        <f t="shared" si="39"/>
        <v>97.599685624276873</v>
      </c>
      <c r="N199">
        <f t="shared" si="40"/>
        <v>-2.4003143757231271</v>
      </c>
    </row>
    <row r="200" spans="1:14" x14ac:dyDescent="0.35">
      <c r="A200" s="9">
        <v>198</v>
      </c>
      <c r="B200" s="9">
        <v>6272.3</v>
      </c>
      <c r="D200" s="2" t="s">
        <v>0</v>
      </c>
      <c r="J200" t="str">
        <f t="shared" si="41"/>
        <v>Condition</v>
      </c>
      <c r="L200">
        <f t="shared" si="42"/>
        <v>0.9325986004971708</v>
      </c>
      <c r="M200">
        <f t="shared" si="39"/>
        <v>93.259860049717076</v>
      </c>
      <c r="N200">
        <f t="shared" si="40"/>
        <v>-6.7401399502829236</v>
      </c>
    </row>
    <row r="201" spans="1:14" x14ac:dyDescent="0.35">
      <c r="A201" s="9">
        <v>199</v>
      </c>
      <c r="B201" s="9">
        <v>6948.98</v>
      </c>
      <c r="D201" s="2" t="s">
        <v>0</v>
      </c>
      <c r="J201" t="str">
        <f t="shared" si="41"/>
        <v>Condition</v>
      </c>
      <c r="L201">
        <f t="shared" si="42"/>
        <v>1.0332109470023483</v>
      </c>
      <c r="M201">
        <f t="shared" si="39"/>
        <v>103.32109470023482</v>
      </c>
      <c r="N201">
        <f t="shared" si="40"/>
        <v>3.3210947002348234</v>
      </c>
    </row>
    <row r="202" spans="1:14" x14ac:dyDescent="0.35">
      <c r="A202" s="9">
        <v>200</v>
      </c>
      <c r="B202" s="9">
        <v>6907.99</v>
      </c>
      <c r="D202" s="2" t="s">
        <v>0</v>
      </c>
      <c r="J202" t="str">
        <f t="shared" si="41"/>
        <v>Condition</v>
      </c>
      <c r="L202">
        <f t="shared" si="42"/>
        <v>1.027116337906103</v>
      </c>
      <c r="M202">
        <f t="shared" si="39"/>
        <v>102.71163379061031</v>
      </c>
      <c r="N202">
        <f t="shared" si="40"/>
        <v>2.711633790610307</v>
      </c>
    </row>
    <row r="203" spans="1:14" x14ac:dyDescent="0.35">
      <c r="A203" s="9">
        <v>201</v>
      </c>
      <c r="B203" s="9">
        <v>7029.95</v>
      </c>
      <c r="D203" s="2" t="s">
        <v>0</v>
      </c>
      <c r="J203" t="str">
        <f t="shared" si="41"/>
        <v>Condition</v>
      </c>
      <c r="L203">
        <f t="shared" si="42"/>
        <v>1.0452499930751216</v>
      </c>
      <c r="M203">
        <f t="shared" si="39"/>
        <v>104.52499930751216</v>
      </c>
      <c r="N203">
        <f t="shared" si="40"/>
        <v>4.5249993075121608</v>
      </c>
    </row>
    <row r="204" spans="1:14" x14ac:dyDescent="0.35">
      <c r="A204" s="9">
        <v>202</v>
      </c>
      <c r="B204" s="9">
        <v>7695.73</v>
      </c>
      <c r="D204" s="2" t="s">
        <v>0</v>
      </c>
      <c r="J204" t="str">
        <f t="shared" si="41"/>
        <v>Condition</v>
      </c>
      <c r="L204">
        <f t="shared" si="42"/>
        <v>1.14424167016949</v>
      </c>
      <c r="M204">
        <f t="shared" si="39"/>
        <v>114.424167016949</v>
      </c>
      <c r="N204">
        <f t="shared" si="40"/>
        <v>14.424167016948999</v>
      </c>
    </row>
    <row r="205" spans="1:14" x14ac:dyDescent="0.35">
      <c r="A205" s="9">
        <v>203</v>
      </c>
      <c r="B205" s="9">
        <v>7665.73</v>
      </c>
      <c r="D205" s="2" t="s">
        <v>0</v>
      </c>
      <c r="J205" t="str">
        <f t="shared" si="41"/>
        <v>Condition</v>
      </c>
      <c r="L205">
        <f t="shared" si="42"/>
        <v>1.1397811121580881</v>
      </c>
      <c r="M205">
        <f t="shared" si="39"/>
        <v>113.97811121580881</v>
      </c>
      <c r="N205">
        <f t="shared" si="40"/>
        <v>13.978111215808809</v>
      </c>
    </row>
    <row r="206" spans="1:14" x14ac:dyDescent="0.35">
      <c r="A206" s="9">
        <v>204</v>
      </c>
      <c r="B206" s="9">
        <v>7224.36</v>
      </c>
      <c r="C206" s="1" t="s">
        <v>1</v>
      </c>
      <c r="J206" t="str">
        <f t="shared" si="41"/>
        <v/>
      </c>
      <c r="L206">
        <f t="shared" ref="L206:L269" si="43">B206/$K$3</f>
        <v>1.0741558958416753</v>
      </c>
      <c r="M206">
        <f t="shared" si="39"/>
        <v>107.41558958416752</v>
      </c>
      <c r="N206">
        <f t="shared" si="40"/>
        <v>7.4155895841675203</v>
      </c>
    </row>
    <row r="207" spans="1:14" x14ac:dyDescent="0.35">
      <c r="A207" s="9">
        <v>205</v>
      </c>
      <c r="B207" s="9">
        <v>6831.97</v>
      </c>
      <c r="C207" s="1" t="s">
        <v>1</v>
      </c>
      <c r="J207" t="str">
        <f t="shared" si="41"/>
        <v/>
      </c>
      <c r="L207">
        <f t="shared" si="43"/>
        <v>1.0158132839052112</v>
      </c>
      <c r="M207">
        <f t="shared" si="39"/>
        <v>101.58132839052112</v>
      </c>
      <c r="N207">
        <f t="shared" si="40"/>
        <v>1.5813283905211222</v>
      </c>
    </row>
    <row r="208" spans="1:14" x14ac:dyDescent="0.35">
      <c r="A208" s="9">
        <v>206</v>
      </c>
      <c r="B208" s="9">
        <v>6610.78</v>
      </c>
      <c r="C208" s="1" t="s">
        <v>1</v>
      </c>
      <c r="J208" t="str">
        <f t="shared" si="41"/>
        <v/>
      </c>
      <c r="L208">
        <f t="shared" si="43"/>
        <v>0.98292558968714605</v>
      </c>
      <c r="M208">
        <f t="shared" si="39"/>
        <v>98.292558968714602</v>
      </c>
      <c r="N208">
        <f t="shared" si="40"/>
        <v>-1.7074410312853985</v>
      </c>
    </row>
    <row r="209" spans="1:14" x14ac:dyDescent="0.35">
      <c r="A209" s="9">
        <v>207</v>
      </c>
      <c r="B209" s="9">
        <v>6740.07</v>
      </c>
      <c r="C209" s="1" t="s">
        <v>1</v>
      </c>
      <c r="J209" t="str">
        <f t="shared" si="41"/>
        <v/>
      </c>
      <c r="L209">
        <f t="shared" si="43"/>
        <v>1.0021491078636171</v>
      </c>
      <c r="M209">
        <f t="shared" si="39"/>
        <v>100.21491078636171</v>
      </c>
      <c r="N209">
        <f t="shared" si="40"/>
        <v>0.21491078636171324</v>
      </c>
    </row>
    <row r="210" spans="1:14" x14ac:dyDescent="0.35">
      <c r="A210" s="9">
        <v>208</v>
      </c>
      <c r="B210" s="9">
        <v>6994.61</v>
      </c>
      <c r="C210" s="1" t="s">
        <v>1</v>
      </c>
      <c r="J210" t="str">
        <f t="shared" si="41"/>
        <v/>
      </c>
      <c r="L210">
        <f t="shared" si="43"/>
        <v>1.0399954557376905</v>
      </c>
      <c r="M210">
        <f t="shared" si="39"/>
        <v>103.99954557376904</v>
      </c>
      <c r="N210">
        <f t="shared" si="40"/>
        <v>3.9995455737690406</v>
      </c>
    </row>
    <row r="211" spans="1:14" x14ac:dyDescent="0.35">
      <c r="A211" s="9">
        <v>209</v>
      </c>
      <c r="B211" s="9">
        <v>6934.97</v>
      </c>
      <c r="C211" s="1" t="s">
        <v>1</v>
      </c>
      <c r="J211" t="str">
        <f t="shared" si="41"/>
        <v/>
      </c>
      <c r="L211">
        <f t="shared" si="43"/>
        <v>1.0311278664110237</v>
      </c>
      <c r="M211">
        <f t="shared" si="39"/>
        <v>103.11278664110237</v>
      </c>
      <c r="N211">
        <f t="shared" si="40"/>
        <v>3.1127866411023746</v>
      </c>
    </row>
    <row r="212" spans="1:14" x14ac:dyDescent="0.35">
      <c r="A212" s="9">
        <v>210</v>
      </c>
      <c r="B212" s="9">
        <v>6259.07</v>
      </c>
      <c r="C212" s="1" t="s">
        <v>1</v>
      </c>
      <c r="J212" t="str">
        <f t="shared" si="41"/>
        <v/>
      </c>
      <c r="L212">
        <f t="shared" si="43"/>
        <v>0.93063149441414261</v>
      </c>
      <c r="M212">
        <f t="shared" si="39"/>
        <v>93.063149441414268</v>
      </c>
      <c r="N212">
        <f t="shared" si="40"/>
        <v>-6.9368505585857321</v>
      </c>
    </row>
    <row r="213" spans="1:14" x14ac:dyDescent="0.35">
      <c r="A213" s="9">
        <v>211</v>
      </c>
      <c r="B213" s="9">
        <v>6371.06</v>
      </c>
      <c r="C213" s="1" t="s">
        <v>1</v>
      </c>
      <c r="J213" t="str">
        <f t="shared" si="41"/>
        <v/>
      </c>
      <c r="L213">
        <f t="shared" si="43"/>
        <v>0.94728275747070534</v>
      </c>
      <c r="M213">
        <f t="shared" si="39"/>
        <v>94.728275747070541</v>
      </c>
      <c r="N213">
        <f t="shared" si="40"/>
        <v>-5.2717242529294595</v>
      </c>
    </row>
    <row r="214" spans="1:14" x14ac:dyDescent="0.35">
      <c r="A214" s="9">
        <v>212</v>
      </c>
      <c r="B214" s="9">
        <v>6377.83</v>
      </c>
      <c r="E214" s="3" t="s">
        <v>2</v>
      </c>
      <c r="J214" t="str">
        <f t="shared" si="41"/>
        <v>Condition</v>
      </c>
      <c r="L214">
        <f t="shared" si="43"/>
        <v>0.94828935672861159</v>
      </c>
      <c r="M214">
        <f t="shared" si="39"/>
        <v>94.828935672861164</v>
      </c>
      <c r="N214">
        <f t="shared" si="40"/>
        <v>-5.1710643271388363</v>
      </c>
    </row>
    <row r="215" spans="1:14" x14ac:dyDescent="0.35">
      <c r="A215" s="9">
        <v>213</v>
      </c>
      <c r="B215" s="9">
        <v>6589.25</v>
      </c>
      <c r="E215" s="3" t="s">
        <v>2</v>
      </c>
      <c r="J215" t="str">
        <f t="shared" si="41"/>
        <v>Condition</v>
      </c>
      <c r="L215">
        <f t="shared" ref="L215:L221" si="44">IF(LEFT(J215,4)="Cond",B215/$K$3,"")</f>
        <v>0.97972439588763016</v>
      </c>
      <c r="M215">
        <f t="shared" si="39"/>
        <v>97.97243958876301</v>
      </c>
      <c r="N215">
        <f t="shared" si="40"/>
        <v>-2.0275604112369905</v>
      </c>
    </row>
    <row r="216" spans="1:14" x14ac:dyDescent="0.35">
      <c r="A216" s="9">
        <v>214</v>
      </c>
      <c r="B216" s="9">
        <v>6052.84</v>
      </c>
      <c r="E216" s="3" t="s">
        <v>2</v>
      </c>
      <c r="J216" t="str">
        <f t="shared" si="41"/>
        <v>Condition</v>
      </c>
      <c r="L216">
        <f t="shared" si="44"/>
        <v>0.89996813179109658</v>
      </c>
      <c r="M216">
        <f t="shared" si="39"/>
        <v>89.996813179109665</v>
      </c>
      <c r="N216">
        <f t="shared" si="40"/>
        <v>-10.003186820890335</v>
      </c>
    </row>
    <row r="217" spans="1:14" x14ac:dyDescent="0.35">
      <c r="A217" s="9">
        <v>215</v>
      </c>
      <c r="B217" s="9">
        <v>6441.81</v>
      </c>
      <c r="E217" s="3" t="s">
        <v>2</v>
      </c>
      <c r="J217" t="str">
        <f t="shared" si="41"/>
        <v>Condition</v>
      </c>
      <c r="L217">
        <f t="shared" si="44"/>
        <v>0.95780224011426107</v>
      </c>
      <c r="M217">
        <f t="shared" si="39"/>
        <v>95.780224011426114</v>
      </c>
      <c r="N217">
        <f t="shared" si="40"/>
        <v>-4.2197759885738861</v>
      </c>
    </row>
    <row r="218" spans="1:14" x14ac:dyDescent="0.35">
      <c r="A218" s="9">
        <v>216</v>
      </c>
      <c r="B218" s="9">
        <v>7150.4</v>
      </c>
      <c r="E218" s="3" t="s">
        <v>2</v>
      </c>
      <c r="J218" t="str">
        <f t="shared" si="41"/>
        <v>Condition</v>
      </c>
      <c r="L218">
        <f t="shared" si="44"/>
        <v>1.0631591334908996</v>
      </c>
      <c r="M218">
        <f t="shared" si="39"/>
        <v>106.31591334908997</v>
      </c>
      <c r="N218">
        <f t="shared" si="40"/>
        <v>6.3159133490899677</v>
      </c>
    </row>
    <row r="219" spans="1:14" x14ac:dyDescent="0.35">
      <c r="A219" s="9">
        <v>217</v>
      </c>
      <c r="B219" s="9">
        <v>6865.12</v>
      </c>
      <c r="E219" s="3" t="s">
        <v>2</v>
      </c>
      <c r="J219" t="str">
        <f t="shared" si="41"/>
        <v>Condition</v>
      </c>
      <c r="L219">
        <f t="shared" si="44"/>
        <v>1.0207422005078099</v>
      </c>
      <c r="M219">
        <f t="shared" si="39"/>
        <v>102.07422005078099</v>
      </c>
      <c r="N219">
        <f t="shared" si="40"/>
        <v>2.074220050780994</v>
      </c>
    </row>
    <row r="220" spans="1:14" x14ac:dyDescent="0.35">
      <c r="A220" s="9">
        <v>218</v>
      </c>
      <c r="B220" s="9">
        <v>6572.99</v>
      </c>
      <c r="E220" s="3" t="s">
        <v>2</v>
      </c>
      <c r="J220" t="str">
        <f t="shared" si="41"/>
        <v>Condition</v>
      </c>
      <c r="L220">
        <f t="shared" si="44"/>
        <v>0.97730677344545036</v>
      </c>
      <c r="M220">
        <f t="shared" si="39"/>
        <v>97.730677344545029</v>
      </c>
      <c r="N220">
        <f t="shared" si="40"/>
        <v>-2.269322655454971</v>
      </c>
    </row>
    <row r="221" spans="1:14" x14ac:dyDescent="0.35">
      <c r="A221" s="9">
        <v>219</v>
      </c>
      <c r="B221" s="9">
        <v>6210.3</v>
      </c>
      <c r="E221" s="3" t="s">
        <v>2</v>
      </c>
      <c r="J221" t="str">
        <f t="shared" si="41"/>
        <v>Condition</v>
      </c>
      <c r="L221">
        <f t="shared" si="44"/>
        <v>0.92338011394027386</v>
      </c>
      <c r="M221">
        <f t="shared" si="39"/>
        <v>92.33801139402739</v>
      </c>
      <c r="N221">
        <f t="shared" si="40"/>
        <v>-7.6619886059726099</v>
      </c>
    </row>
    <row r="222" spans="1:14" x14ac:dyDescent="0.35">
      <c r="A222" s="9">
        <v>220</v>
      </c>
      <c r="B222" s="9">
        <v>5963.14</v>
      </c>
      <c r="C222" s="1" t="s">
        <v>1</v>
      </c>
      <c r="J222" t="str">
        <f t="shared" si="41"/>
        <v/>
      </c>
      <c r="L222">
        <f t="shared" ref="L222:L285" si="45">B222/$K$3</f>
        <v>0.88663106333700548</v>
      </c>
      <c r="M222">
        <f t="shared" si="39"/>
        <v>88.663106333700554</v>
      </c>
      <c r="N222">
        <f t="shared" si="40"/>
        <v>-11.336893666299446</v>
      </c>
    </row>
    <row r="223" spans="1:14" x14ac:dyDescent="0.35">
      <c r="A223" s="9">
        <v>221</v>
      </c>
      <c r="B223" s="9">
        <v>6502.66</v>
      </c>
      <c r="C223" s="1" t="s">
        <v>1</v>
      </c>
      <c r="J223" t="str">
        <f t="shared" si="41"/>
        <v/>
      </c>
      <c r="L223">
        <f t="shared" si="45"/>
        <v>0.96684973861405421</v>
      </c>
      <c r="M223">
        <f t="shared" si="39"/>
        <v>96.684973861405425</v>
      </c>
      <c r="N223">
        <f t="shared" si="40"/>
        <v>-3.3150261385945754</v>
      </c>
    </row>
    <row r="224" spans="1:14" x14ac:dyDescent="0.35">
      <c r="A224" s="9">
        <v>222</v>
      </c>
      <c r="B224" s="9">
        <v>7382.72</v>
      </c>
      <c r="C224" s="1" t="s">
        <v>1</v>
      </c>
      <c r="J224" t="str">
        <f t="shared" si="41"/>
        <v/>
      </c>
      <c r="L224">
        <f t="shared" si="45"/>
        <v>1.0977016947311948</v>
      </c>
      <c r="M224">
        <f t="shared" si="39"/>
        <v>109.77016947311948</v>
      </c>
      <c r="N224">
        <f t="shared" si="40"/>
        <v>9.7701694731194806</v>
      </c>
    </row>
    <row r="225" spans="1:14" x14ac:dyDescent="0.35">
      <c r="A225" s="9">
        <v>223</v>
      </c>
      <c r="B225" s="9">
        <v>7325.53</v>
      </c>
      <c r="C225" s="1" t="s">
        <v>1</v>
      </c>
      <c r="J225" t="str">
        <f t="shared" si="41"/>
        <v/>
      </c>
      <c r="L225">
        <f t="shared" si="45"/>
        <v>1.0891983843087925</v>
      </c>
      <c r="M225">
        <f t="shared" si="39"/>
        <v>108.91983843087925</v>
      </c>
      <c r="N225">
        <f t="shared" si="40"/>
        <v>8.9198384308792527</v>
      </c>
    </row>
    <row r="226" spans="1:14" x14ac:dyDescent="0.35">
      <c r="A226" s="9">
        <v>224</v>
      </c>
      <c r="B226" s="9">
        <v>6779.69</v>
      </c>
      <c r="C226" s="1" t="s">
        <v>1</v>
      </c>
      <c r="J226" t="str">
        <f t="shared" si="41"/>
        <v/>
      </c>
      <c r="L226">
        <f t="shared" si="45"/>
        <v>1.0080400181440083</v>
      </c>
      <c r="M226">
        <f t="shared" si="39"/>
        <v>100.80400181440083</v>
      </c>
      <c r="N226">
        <f t="shared" si="40"/>
        <v>0.80400181440083429</v>
      </c>
    </row>
    <row r="227" spans="1:14" x14ac:dyDescent="0.35">
      <c r="A227" s="9">
        <v>225</v>
      </c>
      <c r="B227" s="9">
        <v>6738.29</v>
      </c>
      <c r="C227" s="1" t="s">
        <v>1</v>
      </c>
      <c r="J227" t="str">
        <f t="shared" si="41"/>
        <v/>
      </c>
      <c r="L227">
        <f t="shared" si="45"/>
        <v>1.001884448088274</v>
      </c>
      <c r="M227">
        <f t="shared" si="39"/>
        <v>100.1884448088274</v>
      </c>
      <c r="N227">
        <f t="shared" si="40"/>
        <v>0.18844480882739845</v>
      </c>
    </row>
    <row r="228" spans="1:14" x14ac:dyDescent="0.35">
      <c r="A228" s="9">
        <v>226</v>
      </c>
      <c r="B228" s="9">
        <v>6723.81</v>
      </c>
      <c r="C228" s="1" t="s">
        <v>1</v>
      </c>
      <c r="J228" t="str">
        <f t="shared" si="41"/>
        <v/>
      </c>
      <c r="L228">
        <f t="shared" si="45"/>
        <v>0.99973148542143742</v>
      </c>
      <c r="M228">
        <f t="shared" si="39"/>
        <v>99.973148542143747</v>
      </c>
      <c r="N228">
        <f t="shared" si="40"/>
        <v>-2.6851457856253091E-2</v>
      </c>
    </row>
    <row r="229" spans="1:14" x14ac:dyDescent="0.35">
      <c r="A229" s="9">
        <v>227</v>
      </c>
      <c r="B229" s="9">
        <v>7130.87</v>
      </c>
      <c r="C229" s="1" t="s">
        <v>1</v>
      </c>
      <c r="J229" t="str">
        <f t="shared" si="41"/>
        <v/>
      </c>
      <c r="L229">
        <f t="shared" si="45"/>
        <v>1.060255310225477</v>
      </c>
      <c r="M229">
        <f t="shared" si="39"/>
        <v>106.02553102254771</v>
      </c>
      <c r="N229">
        <f t="shared" si="40"/>
        <v>6.0255310225477103</v>
      </c>
    </row>
    <row r="230" spans="1:14" x14ac:dyDescent="0.35">
      <c r="A230" s="9">
        <v>228</v>
      </c>
      <c r="B230" s="9">
        <v>7046.35</v>
      </c>
      <c r="F230" s="4" t="s">
        <v>3</v>
      </c>
      <c r="J230" t="str">
        <f t="shared" si="41"/>
        <v>Condition</v>
      </c>
      <c r="L230">
        <f t="shared" si="45"/>
        <v>1.0476884314546879</v>
      </c>
      <c r="M230">
        <f t="shared" si="39"/>
        <v>104.76884314546879</v>
      </c>
      <c r="N230">
        <f t="shared" si="40"/>
        <v>4.768843145468793</v>
      </c>
    </row>
    <row r="231" spans="1:14" x14ac:dyDescent="0.35">
      <c r="A231" s="9">
        <v>229</v>
      </c>
      <c r="B231" s="9">
        <v>7091.71</v>
      </c>
      <c r="F231" s="4" t="s">
        <v>3</v>
      </c>
      <c r="J231" t="str">
        <f t="shared" si="41"/>
        <v>Condition</v>
      </c>
      <c r="L231">
        <f t="shared" ref="L231:L237" si="46">IF(LEFT(J231,4)="Cond",B231/$K$3,"")</f>
        <v>1.0544327951679273</v>
      </c>
      <c r="M231">
        <f t="shared" si="39"/>
        <v>105.44327951679273</v>
      </c>
      <c r="N231">
        <f t="shared" si="40"/>
        <v>5.4432795167927281</v>
      </c>
    </row>
    <row r="232" spans="1:14" x14ac:dyDescent="0.35">
      <c r="A232" s="9">
        <v>230</v>
      </c>
      <c r="B232" s="9">
        <v>7599.6</v>
      </c>
      <c r="F232" s="4" t="s">
        <v>3</v>
      </c>
      <c r="J232" t="str">
        <f t="shared" si="41"/>
        <v>Condition</v>
      </c>
      <c r="L232">
        <f t="shared" si="46"/>
        <v>1.1299485554482884</v>
      </c>
      <c r="M232">
        <f t="shared" si="39"/>
        <v>112.99485554482884</v>
      </c>
      <c r="N232">
        <f t="shared" si="40"/>
        <v>12.994855544828837</v>
      </c>
    </row>
    <row r="233" spans="1:14" x14ac:dyDescent="0.35">
      <c r="A233" s="9">
        <v>231</v>
      </c>
      <c r="B233" s="9">
        <v>7477.45</v>
      </c>
      <c r="F233" s="4" t="s">
        <v>3</v>
      </c>
      <c r="J233" t="str">
        <f t="shared" si="41"/>
        <v>Condition</v>
      </c>
      <c r="L233">
        <f t="shared" si="46"/>
        <v>1.1117866500785309</v>
      </c>
      <c r="M233">
        <f t="shared" si="39"/>
        <v>111.1786650078531</v>
      </c>
      <c r="N233">
        <f t="shared" si="40"/>
        <v>11.178665007853098</v>
      </c>
    </row>
    <row r="234" spans="1:14" x14ac:dyDescent="0.35">
      <c r="A234" s="9">
        <v>232</v>
      </c>
      <c r="B234" s="9">
        <v>7179.07</v>
      </c>
      <c r="F234" s="4" t="s">
        <v>3</v>
      </c>
      <c r="J234" t="str">
        <f t="shared" si="41"/>
        <v>Condition</v>
      </c>
      <c r="L234">
        <f t="shared" si="46"/>
        <v>1.0674219400971292</v>
      </c>
      <c r="M234">
        <f t="shared" si="39"/>
        <v>106.74219400971292</v>
      </c>
      <c r="N234">
        <f t="shared" si="40"/>
        <v>6.742194009712918</v>
      </c>
    </row>
    <row r="235" spans="1:14" x14ac:dyDescent="0.35">
      <c r="A235" s="9">
        <v>233</v>
      </c>
      <c r="B235" s="9">
        <v>7590.1</v>
      </c>
      <c r="F235" s="4" t="s">
        <v>3</v>
      </c>
      <c r="J235" t="str">
        <f t="shared" si="41"/>
        <v>Condition</v>
      </c>
      <c r="L235">
        <f t="shared" si="46"/>
        <v>1.1285360454113444</v>
      </c>
      <c r="M235">
        <f t="shared" si="39"/>
        <v>112.85360454113444</v>
      </c>
      <c r="N235">
        <f t="shared" si="40"/>
        <v>12.853604541134445</v>
      </c>
    </row>
    <row r="236" spans="1:14" x14ac:dyDescent="0.35">
      <c r="A236" s="9">
        <v>234</v>
      </c>
      <c r="B236" s="9">
        <v>7892.57</v>
      </c>
      <c r="F236" s="4" t="s">
        <v>3</v>
      </c>
      <c r="J236" t="str">
        <f t="shared" si="41"/>
        <v>Condition</v>
      </c>
      <c r="L236">
        <f t="shared" si="46"/>
        <v>1.1735088781349672</v>
      </c>
      <c r="M236">
        <f t="shared" si="39"/>
        <v>117.35088781349671</v>
      </c>
      <c r="N236">
        <f t="shared" si="40"/>
        <v>17.350887813496712</v>
      </c>
    </row>
    <row r="237" spans="1:14" x14ac:dyDescent="0.35">
      <c r="A237" s="9">
        <v>235</v>
      </c>
      <c r="B237" s="9">
        <v>7861.42</v>
      </c>
      <c r="F237" s="4" t="s">
        <v>3</v>
      </c>
      <c r="J237" t="str">
        <f t="shared" si="41"/>
        <v>Condition</v>
      </c>
      <c r="L237">
        <f t="shared" si="46"/>
        <v>1.1688773320664618</v>
      </c>
      <c r="M237">
        <f t="shared" si="39"/>
        <v>116.88773320664619</v>
      </c>
      <c r="N237">
        <f t="shared" si="40"/>
        <v>16.887733206646189</v>
      </c>
    </row>
    <row r="238" spans="1:14" x14ac:dyDescent="0.35">
      <c r="A238" s="9">
        <v>236</v>
      </c>
      <c r="B238" s="9">
        <v>6728.36</v>
      </c>
      <c r="C238" s="1" t="s">
        <v>1</v>
      </c>
      <c r="J238" t="str">
        <f t="shared" si="41"/>
        <v/>
      </c>
      <c r="L238">
        <f t="shared" ref="L238:L285" si="47">B238/$K$3</f>
        <v>1.0004080033864999</v>
      </c>
      <c r="M238">
        <f t="shared" si="39"/>
        <v>100.04080033864999</v>
      </c>
      <c r="N238">
        <f t="shared" si="40"/>
        <v>4.0800338649987111E-2</v>
      </c>
    </row>
    <row r="239" spans="1:14" x14ac:dyDescent="0.35">
      <c r="A239" s="9">
        <v>237</v>
      </c>
      <c r="B239" s="9">
        <v>7155.87</v>
      </c>
      <c r="C239" s="1" t="s">
        <v>1</v>
      </c>
      <c r="J239" t="str">
        <f t="shared" si="41"/>
        <v/>
      </c>
      <c r="L239">
        <f t="shared" si="47"/>
        <v>1.0639724419016452</v>
      </c>
      <c r="M239">
        <f t="shared" si="39"/>
        <v>106.39724419016451</v>
      </c>
      <c r="N239">
        <f t="shared" si="40"/>
        <v>6.3972441901645141</v>
      </c>
    </row>
    <row r="240" spans="1:14" x14ac:dyDescent="0.35">
      <c r="A240" s="9">
        <v>238</v>
      </c>
      <c r="B240" s="9">
        <v>7258.91</v>
      </c>
      <c r="C240" s="1" t="s">
        <v>1</v>
      </c>
      <c r="J240" t="str">
        <f t="shared" si="41"/>
        <v/>
      </c>
      <c r="L240">
        <f t="shared" si="47"/>
        <v>1.0792929718181397</v>
      </c>
      <c r="M240">
        <f t="shared" si="39"/>
        <v>107.92929718181396</v>
      </c>
      <c r="N240">
        <f t="shared" si="40"/>
        <v>7.9292971818139648</v>
      </c>
    </row>
    <row r="241" spans="1:14" x14ac:dyDescent="0.35">
      <c r="A241" s="9">
        <v>239</v>
      </c>
      <c r="B241" s="9">
        <v>6856.95</v>
      </c>
      <c r="C241" s="1" t="s">
        <v>1</v>
      </c>
      <c r="J241" t="str">
        <f t="shared" si="41"/>
        <v/>
      </c>
      <c r="L241">
        <f t="shared" si="47"/>
        <v>1.0195274418760383</v>
      </c>
      <c r="M241">
        <f t="shared" si="39"/>
        <v>101.95274418760383</v>
      </c>
      <c r="N241">
        <f t="shared" si="40"/>
        <v>1.9527441876038267</v>
      </c>
    </row>
    <row r="242" spans="1:14" x14ac:dyDescent="0.35">
      <c r="A242" s="9">
        <v>240</v>
      </c>
      <c r="B242" s="9">
        <v>7256.6</v>
      </c>
      <c r="C242" s="1" t="s">
        <v>1</v>
      </c>
      <c r="J242" t="str">
        <f t="shared" si="41"/>
        <v/>
      </c>
      <c r="L242">
        <f t="shared" si="47"/>
        <v>1.078949508851262</v>
      </c>
      <c r="M242">
        <f t="shared" si="39"/>
        <v>107.89495088512619</v>
      </c>
      <c r="N242">
        <f t="shared" si="40"/>
        <v>7.8949508851261925</v>
      </c>
    </row>
    <row r="243" spans="1:14" x14ac:dyDescent="0.35">
      <c r="A243" s="9">
        <v>241</v>
      </c>
      <c r="B243" s="9">
        <v>6661.98</v>
      </c>
      <c r="C243" s="1" t="s">
        <v>1</v>
      </c>
      <c r="J243" t="str">
        <f t="shared" si="41"/>
        <v/>
      </c>
      <c r="L243">
        <f t="shared" si="47"/>
        <v>0.99053827535993832</v>
      </c>
      <c r="M243">
        <f t="shared" si="39"/>
        <v>99.053827535993832</v>
      </c>
      <c r="N243">
        <f t="shared" si="40"/>
        <v>-0.9461724640061675</v>
      </c>
    </row>
    <row r="244" spans="1:14" x14ac:dyDescent="0.35">
      <c r="A244" s="9">
        <v>242</v>
      </c>
      <c r="B244" s="9">
        <v>6637</v>
      </c>
      <c r="C244" s="1" t="s">
        <v>1</v>
      </c>
      <c r="J244" t="str">
        <f t="shared" si="41"/>
        <v/>
      </c>
      <c r="L244">
        <f t="shared" si="47"/>
        <v>0.98682411738911124</v>
      </c>
      <c r="M244">
        <f t="shared" si="39"/>
        <v>98.682411738911128</v>
      </c>
      <c r="N244">
        <f t="shared" si="40"/>
        <v>-1.3175882610888721</v>
      </c>
    </row>
    <row r="245" spans="1:14" x14ac:dyDescent="0.35">
      <c r="A245" s="9">
        <v>243</v>
      </c>
      <c r="B245" s="9">
        <v>6352.76</v>
      </c>
      <c r="C245" s="1" t="s">
        <v>1</v>
      </c>
      <c r="J245" t="str">
        <f t="shared" si="41"/>
        <v/>
      </c>
      <c r="L245">
        <f t="shared" si="47"/>
        <v>0.94456181708375031</v>
      </c>
      <c r="M245">
        <f t="shared" si="39"/>
        <v>94.456181708375027</v>
      </c>
      <c r="N245">
        <f t="shared" si="40"/>
        <v>-5.543818291624973</v>
      </c>
    </row>
    <row r="246" spans="1:14" x14ac:dyDescent="0.35">
      <c r="A246" s="9">
        <v>244</v>
      </c>
      <c r="B246" s="9">
        <v>5877.87</v>
      </c>
      <c r="G246" s="5" t="s">
        <v>4</v>
      </c>
      <c r="J246" t="str">
        <f t="shared" si="41"/>
        <v>Condition</v>
      </c>
      <c r="L246">
        <f t="shared" si="47"/>
        <v>0.87395267061593118</v>
      </c>
      <c r="M246">
        <f t="shared" si="39"/>
        <v>87.395267061593117</v>
      </c>
      <c r="N246">
        <f t="shared" si="40"/>
        <v>-12.604732938406883</v>
      </c>
    </row>
    <row r="247" spans="1:14" x14ac:dyDescent="0.35">
      <c r="A247" s="9">
        <v>245</v>
      </c>
      <c r="B247" s="9">
        <v>6810.83</v>
      </c>
      <c r="G247" s="5" t="s">
        <v>4</v>
      </c>
      <c r="J247" t="str">
        <f t="shared" si="41"/>
        <v>Condition</v>
      </c>
      <c r="L247">
        <f t="shared" ref="L247:L253" si="48">IF(LEFT(J247,4)="Cond",B247/$K$3,"")</f>
        <v>1.0126700773598434</v>
      </c>
      <c r="M247">
        <f t="shared" si="39"/>
        <v>101.26700773598434</v>
      </c>
      <c r="N247">
        <f t="shared" si="40"/>
        <v>1.2670077359843361</v>
      </c>
    </row>
    <row r="248" spans="1:14" x14ac:dyDescent="0.35">
      <c r="A248" s="9">
        <v>246</v>
      </c>
      <c r="B248" s="9">
        <v>7077.9</v>
      </c>
      <c r="G248" s="5" t="s">
        <v>4</v>
      </c>
      <c r="J248" t="str">
        <f t="shared" si="41"/>
        <v>Condition</v>
      </c>
      <c r="L248">
        <f t="shared" si="48"/>
        <v>1.052379451630012</v>
      </c>
      <c r="M248">
        <f t="shared" si="39"/>
        <v>105.2379451630012</v>
      </c>
      <c r="N248">
        <f t="shared" si="40"/>
        <v>5.2379451630011999</v>
      </c>
    </row>
    <row r="249" spans="1:14" x14ac:dyDescent="0.35">
      <c r="A249" s="9">
        <v>247</v>
      </c>
      <c r="B249" s="9">
        <v>6465.46</v>
      </c>
      <c r="G249" s="5" t="s">
        <v>4</v>
      </c>
      <c r="J249" t="str">
        <f t="shared" si="41"/>
        <v>Condition</v>
      </c>
      <c r="L249">
        <f t="shared" si="48"/>
        <v>0.96131864667991607</v>
      </c>
      <c r="M249">
        <f t="shared" si="39"/>
        <v>96.131864667991607</v>
      </c>
      <c r="N249">
        <f t="shared" si="40"/>
        <v>-3.8681353320083929</v>
      </c>
    </row>
    <row r="250" spans="1:14" x14ac:dyDescent="0.35">
      <c r="A250" s="9">
        <v>248</v>
      </c>
      <c r="B250" s="9">
        <v>6869.32</v>
      </c>
      <c r="G250" s="5" t="s">
        <v>4</v>
      </c>
      <c r="J250" t="str">
        <f t="shared" si="41"/>
        <v>Condition</v>
      </c>
      <c r="L250">
        <f t="shared" si="48"/>
        <v>1.0213666786294062</v>
      </c>
      <c r="M250">
        <f t="shared" si="39"/>
        <v>102.13666786294063</v>
      </c>
      <c r="N250">
        <f t="shared" si="40"/>
        <v>2.1366678629406266</v>
      </c>
    </row>
    <row r="251" spans="1:14" x14ac:dyDescent="0.35">
      <c r="A251" s="9">
        <v>249</v>
      </c>
      <c r="B251" s="9">
        <v>6807.22</v>
      </c>
      <c r="G251" s="5" t="s">
        <v>4</v>
      </c>
      <c r="J251" t="str">
        <f t="shared" si="41"/>
        <v>Condition</v>
      </c>
      <c r="L251">
        <f t="shared" si="48"/>
        <v>1.0121333235458048</v>
      </c>
      <c r="M251">
        <f t="shared" si="39"/>
        <v>101.21333235458047</v>
      </c>
      <c r="N251">
        <f t="shared" si="40"/>
        <v>1.2133323545804728</v>
      </c>
    </row>
    <row r="252" spans="1:14" x14ac:dyDescent="0.35">
      <c r="A252" s="9">
        <v>250</v>
      </c>
      <c r="B252" s="9">
        <v>6429.07</v>
      </c>
      <c r="G252" s="5" t="s">
        <v>4</v>
      </c>
      <c r="J252" t="str">
        <f t="shared" si="41"/>
        <v>Condition</v>
      </c>
      <c r="L252">
        <f t="shared" si="48"/>
        <v>0.9559079898120858</v>
      </c>
      <c r="M252">
        <f t="shared" si="39"/>
        <v>95.590798981208579</v>
      </c>
      <c r="N252">
        <f t="shared" si="40"/>
        <v>-4.4092010187914212</v>
      </c>
    </row>
    <row r="253" spans="1:14" x14ac:dyDescent="0.35">
      <c r="A253" s="9">
        <v>251</v>
      </c>
      <c r="B253" s="9">
        <v>6418.09</v>
      </c>
      <c r="G253" s="5" t="s">
        <v>4</v>
      </c>
      <c r="J253" t="str">
        <f t="shared" si="41"/>
        <v>Condition</v>
      </c>
      <c r="L253">
        <f t="shared" si="48"/>
        <v>0.95427542557991274</v>
      </c>
      <c r="M253">
        <f t="shared" si="39"/>
        <v>95.427542557991273</v>
      </c>
      <c r="N253">
        <f t="shared" si="40"/>
        <v>-4.5724574420087265</v>
      </c>
    </row>
    <row r="254" spans="1:14" x14ac:dyDescent="0.35">
      <c r="A254" s="9">
        <v>252</v>
      </c>
      <c r="B254" s="9">
        <v>7186.89</v>
      </c>
      <c r="C254" s="1" t="s">
        <v>1</v>
      </c>
      <c r="J254" t="str">
        <f t="shared" si="41"/>
        <v/>
      </c>
      <c r="L254">
        <f t="shared" ref="L254:L285" si="49">B254/$K$3</f>
        <v>1.0685846588854346</v>
      </c>
      <c r="M254">
        <f t="shared" si="39"/>
        <v>106.85846588854346</v>
      </c>
      <c r="N254">
        <f t="shared" si="40"/>
        <v>6.8584658885434635</v>
      </c>
    </row>
    <row r="255" spans="1:14" x14ac:dyDescent="0.35">
      <c r="A255" s="9">
        <v>253</v>
      </c>
      <c r="B255" s="9">
        <v>6643.35</v>
      </c>
      <c r="C255" s="1" t="s">
        <v>1</v>
      </c>
      <c r="J255" t="str">
        <f t="shared" si="41"/>
        <v/>
      </c>
      <c r="L255">
        <f t="shared" si="49"/>
        <v>0.98776826883485802</v>
      </c>
      <c r="M255">
        <f t="shared" si="39"/>
        <v>98.776826883485796</v>
      </c>
      <c r="N255">
        <f t="shared" si="40"/>
        <v>-1.2231731165142037</v>
      </c>
    </row>
    <row r="256" spans="1:14" x14ac:dyDescent="0.35">
      <c r="A256" s="9">
        <v>254</v>
      </c>
      <c r="B256" s="9">
        <v>6846.87</v>
      </c>
      <c r="C256" s="1" t="s">
        <v>1</v>
      </c>
      <c r="J256" t="str">
        <f t="shared" si="41"/>
        <v/>
      </c>
      <c r="L256">
        <f t="shared" si="49"/>
        <v>1.0180286943842074</v>
      </c>
      <c r="M256">
        <f t="shared" si="39"/>
        <v>101.80286943842074</v>
      </c>
      <c r="N256">
        <f t="shared" si="40"/>
        <v>1.8028694384207427</v>
      </c>
    </row>
    <row r="257" spans="1:14" x14ac:dyDescent="0.35">
      <c r="A257" s="9">
        <v>255</v>
      </c>
      <c r="B257" s="9">
        <v>6904.16</v>
      </c>
      <c r="C257" s="1" t="s">
        <v>1</v>
      </c>
      <c r="J257" t="str">
        <f t="shared" si="41"/>
        <v/>
      </c>
      <c r="L257">
        <f t="shared" si="49"/>
        <v>1.0265468733333141</v>
      </c>
      <c r="M257">
        <f t="shared" si="39"/>
        <v>102.65468733333141</v>
      </c>
      <c r="N257">
        <f t="shared" si="40"/>
        <v>2.6546873333314096</v>
      </c>
    </row>
    <row r="258" spans="1:14" x14ac:dyDescent="0.35">
      <c r="A258" s="9">
        <v>256</v>
      </c>
      <c r="B258" s="9">
        <v>6451.55</v>
      </c>
      <c r="C258" s="1" t="s">
        <v>1</v>
      </c>
      <c r="J258" t="str">
        <f t="shared" si="41"/>
        <v/>
      </c>
      <c r="L258">
        <f t="shared" si="49"/>
        <v>0.95925043461529624</v>
      </c>
      <c r="M258">
        <f t="shared" si="39"/>
        <v>95.925043461529626</v>
      </c>
      <c r="N258">
        <f t="shared" si="40"/>
        <v>-4.0749565384703743</v>
      </c>
    </row>
    <row r="259" spans="1:14" x14ac:dyDescent="0.35">
      <c r="A259" s="9">
        <v>257</v>
      </c>
      <c r="B259" s="9">
        <v>6730.65</v>
      </c>
      <c r="C259" s="1" t="s">
        <v>1</v>
      </c>
      <c r="J259" t="str">
        <f t="shared" si="41"/>
        <v/>
      </c>
      <c r="L259">
        <f t="shared" si="49"/>
        <v>1.000748492648037</v>
      </c>
      <c r="M259">
        <f t="shared" ref="M259:M285" si="50">L259*100</f>
        <v>100.0748492648037</v>
      </c>
      <c r="N259">
        <f t="shared" ref="N259:N285" si="51">M259-100</f>
        <v>7.4849264803702908E-2</v>
      </c>
    </row>
    <row r="260" spans="1:14" x14ac:dyDescent="0.35">
      <c r="A260" s="9">
        <v>258</v>
      </c>
      <c r="B260" s="9">
        <v>6821.11</v>
      </c>
      <c r="C260" s="1" t="s">
        <v>1</v>
      </c>
      <c r="J260" t="str">
        <f t="shared" ref="J260:J293" si="52">IF(ISERROR(SEARCH("Fixation",C260)),"Condition","")</f>
        <v/>
      </c>
      <c r="L260">
        <f t="shared" si="49"/>
        <v>1.0141985619050837</v>
      </c>
      <c r="M260">
        <f t="shared" si="50"/>
        <v>101.41985619050837</v>
      </c>
      <c r="N260">
        <f t="shared" si="51"/>
        <v>1.4198561905083693</v>
      </c>
    </row>
    <row r="261" spans="1:14" x14ac:dyDescent="0.35">
      <c r="A261" s="9">
        <v>259</v>
      </c>
      <c r="B261" s="9">
        <v>6751.11</v>
      </c>
      <c r="C261" s="1" t="s">
        <v>1</v>
      </c>
      <c r="J261" t="str">
        <f t="shared" si="52"/>
        <v/>
      </c>
      <c r="L261">
        <f t="shared" si="49"/>
        <v>1.003790593211813</v>
      </c>
      <c r="M261">
        <f t="shared" si="50"/>
        <v>100.3790593211813</v>
      </c>
      <c r="N261">
        <f t="shared" si="51"/>
        <v>0.37905932118130181</v>
      </c>
    </row>
    <row r="262" spans="1:14" x14ac:dyDescent="0.35">
      <c r="A262" s="9">
        <v>260</v>
      </c>
      <c r="B262" s="9">
        <v>7037.67</v>
      </c>
      <c r="H262" s="6" t="s">
        <v>5</v>
      </c>
      <c r="J262" t="str">
        <f t="shared" si="52"/>
        <v>Condition</v>
      </c>
      <c r="L262">
        <f t="shared" si="49"/>
        <v>1.0463978433367225</v>
      </c>
      <c r="M262">
        <f t="shared" si="50"/>
        <v>104.63978433367225</v>
      </c>
      <c r="N262">
        <f t="shared" si="51"/>
        <v>4.6397843336722531</v>
      </c>
    </row>
    <row r="263" spans="1:14" x14ac:dyDescent="0.35">
      <c r="A263" s="9">
        <v>261</v>
      </c>
      <c r="B263" s="9">
        <v>6565.46</v>
      </c>
      <c r="H263" s="6" t="s">
        <v>5</v>
      </c>
      <c r="J263" t="str">
        <f t="shared" si="52"/>
        <v>Condition</v>
      </c>
      <c r="L263">
        <f t="shared" ref="L263:L269" si="53">IF(LEFT(J263,4)="Cond",B263/$K$3,"")</f>
        <v>0.9761871733845886</v>
      </c>
      <c r="M263">
        <f t="shared" si="50"/>
        <v>97.618717338458865</v>
      </c>
      <c r="N263">
        <f t="shared" si="51"/>
        <v>-2.3812826615411353</v>
      </c>
    </row>
    <row r="264" spans="1:14" x14ac:dyDescent="0.35">
      <c r="A264" s="9">
        <v>262</v>
      </c>
      <c r="B264" s="9">
        <v>6818.37</v>
      </c>
      <c r="H264" s="6" t="s">
        <v>5</v>
      </c>
      <c r="J264" t="str">
        <f t="shared" si="52"/>
        <v>Condition</v>
      </c>
      <c r="L264">
        <f t="shared" si="53"/>
        <v>1.0137911642733757</v>
      </c>
      <c r="M264">
        <f t="shared" si="50"/>
        <v>101.37911642733756</v>
      </c>
      <c r="N264">
        <f t="shared" si="51"/>
        <v>1.3791164273375642</v>
      </c>
    </row>
    <row r="265" spans="1:14" x14ac:dyDescent="0.35">
      <c r="A265" s="9">
        <v>263</v>
      </c>
      <c r="B265" s="9">
        <v>7115.3</v>
      </c>
      <c r="H265" s="6" t="s">
        <v>5</v>
      </c>
      <c r="J265" t="str">
        <f t="shared" si="52"/>
        <v>Condition</v>
      </c>
      <c r="L265">
        <f t="shared" si="53"/>
        <v>1.0579402806175597</v>
      </c>
      <c r="M265">
        <f t="shared" si="50"/>
        <v>105.79402806175597</v>
      </c>
      <c r="N265">
        <f t="shared" si="51"/>
        <v>5.7940280617559665</v>
      </c>
    </row>
    <row r="266" spans="1:14" x14ac:dyDescent="0.35">
      <c r="A266" s="9">
        <v>264</v>
      </c>
      <c r="B266" s="9">
        <v>7298.26</v>
      </c>
      <c r="H266" s="6" t="s">
        <v>5</v>
      </c>
      <c r="J266" t="str">
        <f t="shared" si="52"/>
        <v>Condition</v>
      </c>
      <c r="L266">
        <f t="shared" si="53"/>
        <v>1.0851437370764283</v>
      </c>
      <c r="M266">
        <f t="shared" si="50"/>
        <v>108.51437370764283</v>
      </c>
      <c r="N266">
        <f t="shared" si="51"/>
        <v>8.5143737076428323</v>
      </c>
    </row>
    <row r="267" spans="1:14" x14ac:dyDescent="0.35">
      <c r="A267" s="9">
        <v>265</v>
      </c>
      <c r="B267" s="9">
        <v>7580.16</v>
      </c>
      <c r="H267" s="6" t="s">
        <v>5</v>
      </c>
      <c r="J267" t="str">
        <f t="shared" si="52"/>
        <v>Condition</v>
      </c>
      <c r="L267">
        <f t="shared" si="53"/>
        <v>1.1270581138569</v>
      </c>
      <c r="M267">
        <f t="shared" si="50"/>
        <v>112.70581138569</v>
      </c>
      <c r="N267">
        <f t="shared" si="51"/>
        <v>12.705811385689998</v>
      </c>
    </row>
    <row r="268" spans="1:14" x14ac:dyDescent="0.35">
      <c r="A268" s="9">
        <v>266</v>
      </c>
      <c r="B268" s="9">
        <v>7191.84</v>
      </c>
      <c r="H268" s="6" t="s">
        <v>5</v>
      </c>
      <c r="J268" t="str">
        <f t="shared" si="52"/>
        <v>Condition</v>
      </c>
      <c r="L268">
        <f t="shared" si="53"/>
        <v>1.0693206509573159</v>
      </c>
      <c r="M268">
        <f t="shared" si="50"/>
        <v>106.93206509573159</v>
      </c>
      <c r="N268">
        <f t="shared" si="51"/>
        <v>6.9320650957315877</v>
      </c>
    </row>
    <row r="269" spans="1:14" x14ac:dyDescent="0.35">
      <c r="A269" s="9">
        <v>267</v>
      </c>
      <c r="B269" s="9">
        <v>6451.19</v>
      </c>
      <c r="H269" s="6" t="s">
        <v>5</v>
      </c>
      <c r="J269" t="str">
        <f t="shared" si="52"/>
        <v>Condition</v>
      </c>
      <c r="L269">
        <f t="shared" si="53"/>
        <v>0.95919690791915924</v>
      </c>
      <c r="M269">
        <f t="shared" si="50"/>
        <v>95.919690791915926</v>
      </c>
      <c r="N269">
        <f t="shared" si="51"/>
        <v>-4.0803092080840742</v>
      </c>
    </row>
    <row r="270" spans="1:14" x14ac:dyDescent="0.35">
      <c r="A270" s="9">
        <v>268</v>
      </c>
      <c r="B270" s="9">
        <v>6357.68</v>
      </c>
      <c r="C270" s="1" t="s">
        <v>1</v>
      </c>
      <c r="J270" t="str">
        <f t="shared" si="52"/>
        <v/>
      </c>
      <c r="L270">
        <f t="shared" ref="L270:L285" si="54">B270/$K$3</f>
        <v>0.94529334859762015</v>
      </c>
      <c r="M270">
        <f t="shared" si="50"/>
        <v>94.529334859762017</v>
      </c>
      <c r="N270">
        <f t="shared" si="51"/>
        <v>-5.4706651402379833</v>
      </c>
    </row>
    <row r="271" spans="1:14" x14ac:dyDescent="0.35">
      <c r="A271" s="9">
        <v>269</v>
      </c>
      <c r="B271" s="9">
        <v>7212.7</v>
      </c>
      <c r="C271" s="1" t="s">
        <v>1</v>
      </c>
      <c r="J271" t="str">
        <f t="shared" si="52"/>
        <v/>
      </c>
      <c r="L271">
        <f t="shared" si="54"/>
        <v>1.0724222256279106</v>
      </c>
      <c r="M271">
        <f t="shared" si="50"/>
        <v>107.24222256279106</v>
      </c>
      <c r="N271">
        <f t="shared" si="51"/>
        <v>7.2422225627910564</v>
      </c>
    </row>
    <row r="272" spans="1:14" x14ac:dyDescent="0.35">
      <c r="A272" s="9">
        <v>270</v>
      </c>
      <c r="B272" s="9">
        <v>6897.63</v>
      </c>
      <c r="C272" s="1" t="s">
        <v>1</v>
      </c>
      <c r="J272" t="str">
        <f t="shared" si="52"/>
        <v/>
      </c>
      <c r="L272">
        <f t="shared" si="54"/>
        <v>1.025575958539499</v>
      </c>
      <c r="M272">
        <f t="shared" si="50"/>
        <v>102.55759585394991</v>
      </c>
      <c r="N272">
        <f t="shared" si="51"/>
        <v>2.5575958539499055</v>
      </c>
    </row>
    <row r="273" spans="1:14" x14ac:dyDescent="0.35">
      <c r="A273" s="9">
        <v>271</v>
      </c>
      <c r="B273" s="9">
        <v>6617.34</v>
      </c>
      <c r="C273" s="1" t="s">
        <v>1</v>
      </c>
      <c r="J273" t="str">
        <f t="shared" si="52"/>
        <v/>
      </c>
      <c r="L273">
        <f t="shared" si="54"/>
        <v>0.98390096503897262</v>
      </c>
      <c r="M273">
        <f t="shared" si="50"/>
        <v>98.390096503897269</v>
      </c>
      <c r="N273">
        <f t="shared" si="51"/>
        <v>-1.6099034961027314</v>
      </c>
    </row>
    <row r="274" spans="1:14" x14ac:dyDescent="0.35">
      <c r="A274" s="9">
        <v>272</v>
      </c>
      <c r="B274" s="9">
        <v>6788.46</v>
      </c>
      <c r="C274" s="1" t="s">
        <v>1</v>
      </c>
      <c r="J274" t="str">
        <f t="shared" si="52"/>
        <v/>
      </c>
      <c r="L274">
        <f t="shared" si="54"/>
        <v>1.0093439879360082</v>
      </c>
      <c r="M274">
        <f t="shared" si="50"/>
        <v>100.93439879360082</v>
      </c>
      <c r="N274">
        <f t="shared" si="51"/>
        <v>0.93439879360082045</v>
      </c>
    </row>
    <row r="275" spans="1:14" x14ac:dyDescent="0.35">
      <c r="A275" s="9">
        <v>273</v>
      </c>
      <c r="B275" s="9">
        <v>7001.2</v>
      </c>
      <c r="C275" s="1" t="s">
        <v>1</v>
      </c>
      <c r="J275" t="str">
        <f t="shared" si="52"/>
        <v/>
      </c>
      <c r="L275">
        <f t="shared" si="54"/>
        <v>1.0409752916475283</v>
      </c>
      <c r="M275">
        <f t="shared" si="50"/>
        <v>104.09752916475283</v>
      </c>
      <c r="N275">
        <f t="shared" si="51"/>
        <v>4.097529164752828</v>
      </c>
    </row>
    <row r="276" spans="1:14" x14ac:dyDescent="0.35">
      <c r="A276" s="9">
        <v>274</v>
      </c>
      <c r="B276" s="9">
        <v>6925.63</v>
      </c>
      <c r="C276" s="1" t="s">
        <v>1</v>
      </c>
      <c r="J276" t="str">
        <f t="shared" si="52"/>
        <v/>
      </c>
      <c r="L276">
        <f t="shared" si="54"/>
        <v>1.0297391460168073</v>
      </c>
      <c r="M276">
        <f t="shared" si="50"/>
        <v>102.97391460168073</v>
      </c>
      <c r="N276">
        <f t="shared" si="51"/>
        <v>2.9739146016807325</v>
      </c>
    </row>
    <row r="277" spans="1:14" x14ac:dyDescent="0.35">
      <c r="A277" s="9">
        <v>275</v>
      </c>
      <c r="B277" s="9">
        <v>6538.67</v>
      </c>
      <c r="C277" s="1" t="s">
        <v>1</v>
      </c>
      <c r="J277" t="str">
        <f t="shared" si="52"/>
        <v/>
      </c>
      <c r="L277">
        <f t="shared" si="54"/>
        <v>0.97220389508040683</v>
      </c>
      <c r="M277">
        <f t="shared" si="50"/>
        <v>97.220389508040682</v>
      </c>
      <c r="N277">
        <f t="shared" si="51"/>
        <v>-2.7796104919593176</v>
      </c>
    </row>
    <row r="278" spans="1:14" x14ac:dyDescent="0.35">
      <c r="A278" s="9">
        <v>276</v>
      </c>
      <c r="B278" s="9">
        <v>6522.89</v>
      </c>
      <c r="I278" s="7" t="s">
        <v>6</v>
      </c>
      <c r="J278" t="str">
        <f t="shared" si="52"/>
        <v>Condition</v>
      </c>
      <c r="L278">
        <f t="shared" si="54"/>
        <v>0.96985764156640952</v>
      </c>
      <c r="M278">
        <f t="shared" si="50"/>
        <v>96.985764156640954</v>
      </c>
      <c r="N278">
        <f t="shared" si="51"/>
        <v>-3.0142358433590459</v>
      </c>
    </row>
    <row r="279" spans="1:14" x14ac:dyDescent="0.35">
      <c r="A279" s="9">
        <v>277</v>
      </c>
      <c r="B279" s="9">
        <v>6747.4</v>
      </c>
      <c r="I279" s="7" t="s">
        <v>6</v>
      </c>
      <c r="J279" t="str">
        <f t="shared" si="52"/>
        <v>Condition</v>
      </c>
      <c r="L279">
        <f t="shared" ref="L279:L285" si="55">IF(LEFT(J279,4)="Cond",B279/$K$3,"")</f>
        <v>1.0032389708710696</v>
      </c>
      <c r="M279">
        <f t="shared" si="50"/>
        <v>100.32389708710696</v>
      </c>
      <c r="N279">
        <f t="shared" si="51"/>
        <v>0.32389708710695686</v>
      </c>
    </row>
    <row r="280" spans="1:14" x14ac:dyDescent="0.35">
      <c r="A280" s="9">
        <v>278</v>
      </c>
      <c r="B280" s="9">
        <v>6826.15</v>
      </c>
      <c r="I280" s="7" t="s">
        <v>6</v>
      </c>
      <c r="J280" t="str">
        <f t="shared" si="52"/>
        <v>Condition</v>
      </c>
      <c r="L280">
        <f t="shared" si="55"/>
        <v>1.0149479356509992</v>
      </c>
      <c r="M280">
        <f t="shared" si="50"/>
        <v>101.49479356509991</v>
      </c>
      <c r="N280">
        <f t="shared" si="51"/>
        <v>1.4947935650999113</v>
      </c>
    </row>
    <row r="281" spans="1:14" x14ac:dyDescent="0.35">
      <c r="A281" s="9">
        <v>279</v>
      </c>
      <c r="B281" s="9">
        <v>7365.54</v>
      </c>
      <c r="I281" s="7" t="s">
        <v>6</v>
      </c>
      <c r="J281" t="str">
        <f t="shared" si="52"/>
        <v>Condition</v>
      </c>
      <c r="L281">
        <f t="shared" si="55"/>
        <v>1.0951472818433319</v>
      </c>
      <c r="M281">
        <f t="shared" si="50"/>
        <v>109.51472818433319</v>
      </c>
      <c r="N281">
        <f t="shared" si="51"/>
        <v>9.5147281843331939</v>
      </c>
    </row>
    <row r="282" spans="1:14" x14ac:dyDescent="0.35">
      <c r="A282" s="9">
        <v>280</v>
      </c>
      <c r="B282" s="9">
        <v>6741.98</v>
      </c>
      <c r="I282" s="7" t="s">
        <v>6</v>
      </c>
      <c r="J282" t="str">
        <f t="shared" si="52"/>
        <v>Condition</v>
      </c>
      <c r="L282">
        <f t="shared" si="55"/>
        <v>1.0024330967236763</v>
      </c>
      <c r="M282">
        <f t="shared" si="50"/>
        <v>100.24330967236763</v>
      </c>
      <c r="N282">
        <f t="shared" si="51"/>
        <v>0.24330967236763001</v>
      </c>
    </row>
    <row r="283" spans="1:14" x14ac:dyDescent="0.35">
      <c r="A283" s="9">
        <v>281</v>
      </c>
      <c r="B283" s="9">
        <v>7038.43</v>
      </c>
      <c r="I283" s="7" t="s">
        <v>6</v>
      </c>
      <c r="J283" t="str">
        <f t="shared" si="52"/>
        <v>Condition</v>
      </c>
      <c r="L283">
        <f t="shared" si="55"/>
        <v>1.046510844139678</v>
      </c>
      <c r="M283">
        <f t="shared" si="50"/>
        <v>104.65108441396779</v>
      </c>
      <c r="N283">
        <f t="shared" si="51"/>
        <v>4.6510844139677943</v>
      </c>
    </row>
    <row r="284" spans="1:14" x14ac:dyDescent="0.35">
      <c r="A284" s="9">
        <v>282</v>
      </c>
      <c r="B284" s="9">
        <v>7173.5</v>
      </c>
      <c r="I284" s="7" t="s">
        <v>6</v>
      </c>
      <c r="J284" t="str">
        <f t="shared" si="52"/>
        <v>Condition</v>
      </c>
      <c r="L284">
        <f t="shared" si="55"/>
        <v>1.0665937631596789</v>
      </c>
      <c r="M284">
        <f t="shared" si="50"/>
        <v>106.65937631596789</v>
      </c>
      <c r="N284">
        <f t="shared" si="51"/>
        <v>6.65937631596789</v>
      </c>
    </row>
    <row r="285" spans="1:14" x14ac:dyDescent="0.35">
      <c r="A285" s="9">
        <v>283</v>
      </c>
      <c r="B285" s="9">
        <v>6343.96</v>
      </c>
      <c r="I285" s="7" t="s">
        <v>6</v>
      </c>
      <c r="J285" t="str">
        <f t="shared" si="52"/>
        <v>Condition</v>
      </c>
      <c r="L285">
        <f t="shared" si="55"/>
        <v>0.94325338673373904</v>
      </c>
      <c r="M285">
        <f t="shared" si="50"/>
        <v>94.325338673373906</v>
      </c>
      <c r="N285">
        <f t="shared" si="51"/>
        <v>-5.6746613266260937</v>
      </c>
    </row>
    <row r="286" spans="1:14" x14ac:dyDescent="0.35">
      <c r="A286" s="9">
        <v>284</v>
      </c>
      <c r="B286" s="9">
        <v>6633.78</v>
      </c>
      <c r="C286" s="1" t="s">
        <v>1</v>
      </c>
      <c r="J286" t="str">
        <f t="shared" si="52"/>
        <v/>
      </c>
      <c r="L286" t="str">
        <f t="shared" ref="L286:L293" si="56">IF(LEFT(J286,4)="Cond",B286/$K$3,"")</f>
        <v/>
      </c>
      <c r="M286" t="str">
        <f t="shared" ref="M286:M292" si="57">IF(LEFT(J286,4)="Cond",L286*100,"")</f>
        <v/>
      </c>
      <c r="N286" t="str">
        <f t="shared" ref="N286:N293" si="58">IF(LEFT(J286,4)="Cond",M286-100,"")</f>
        <v/>
      </c>
    </row>
    <row r="287" spans="1:14" x14ac:dyDescent="0.35">
      <c r="A287" s="9">
        <v>285</v>
      </c>
      <c r="B287" s="9">
        <v>7089.17</v>
      </c>
      <c r="C287" s="1" t="s">
        <v>1</v>
      </c>
      <c r="J287" t="str">
        <f t="shared" si="52"/>
        <v/>
      </c>
      <c r="L287" t="str">
        <f t="shared" si="56"/>
        <v/>
      </c>
      <c r="M287" t="str">
        <f t="shared" si="57"/>
        <v/>
      </c>
      <c r="N287" t="str">
        <f t="shared" si="58"/>
        <v/>
      </c>
    </row>
    <row r="288" spans="1:14" x14ac:dyDescent="0.35">
      <c r="A288" s="9">
        <v>286</v>
      </c>
      <c r="B288" s="9">
        <v>7126.49</v>
      </c>
      <c r="C288" s="1" t="s">
        <v>1</v>
      </c>
      <c r="J288" t="str">
        <f t="shared" si="52"/>
        <v/>
      </c>
      <c r="L288" t="str">
        <f t="shared" si="56"/>
        <v/>
      </c>
      <c r="M288" t="str">
        <f t="shared" si="57"/>
        <v/>
      </c>
      <c r="N288" t="str">
        <f t="shared" si="58"/>
        <v/>
      </c>
    </row>
    <row r="289" spans="1:14" x14ac:dyDescent="0.35">
      <c r="A289" s="9">
        <v>287</v>
      </c>
      <c r="B289" s="9">
        <v>6876.51</v>
      </c>
      <c r="C289" s="1" t="s">
        <v>1</v>
      </c>
      <c r="J289" t="str">
        <f t="shared" si="52"/>
        <v/>
      </c>
      <c r="L289" t="str">
        <f t="shared" si="56"/>
        <v/>
      </c>
      <c r="M289" t="str">
        <f t="shared" si="57"/>
        <v/>
      </c>
      <c r="N289" t="str">
        <f t="shared" si="58"/>
        <v/>
      </c>
    </row>
    <row r="290" spans="1:14" x14ac:dyDescent="0.35">
      <c r="A290" s="9">
        <v>288</v>
      </c>
      <c r="B290" s="9">
        <v>6587.95</v>
      </c>
      <c r="C290" s="1" t="s">
        <v>1</v>
      </c>
      <c r="J290" t="str">
        <f t="shared" si="52"/>
        <v/>
      </c>
      <c r="L290" t="str">
        <f t="shared" si="56"/>
        <v/>
      </c>
      <c r="M290" t="str">
        <f t="shared" si="57"/>
        <v/>
      </c>
      <c r="N290" t="str">
        <f t="shared" si="58"/>
        <v/>
      </c>
    </row>
    <row r="291" spans="1:14" x14ac:dyDescent="0.35">
      <c r="A291" s="9">
        <v>289</v>
      </c>
      <c r="B291" s="9">
        <v>6901.22</v>
      </c>
      <c r="C291" s="1" t="s">
        <v>1</v>
      </c>
      <c r="J291" t="str">
        <f t="shared" si="52"/>
        <v/>
      </c>
      <c r="L291" t="str">
        <f t="shared" si="56"/>
        <v/>
      </c>
      <c r="M291" t="str">
        <f t="shared" si="57"/>
        <v/>
      </c>
      <c r="N291" t="str">
        <f t="shared" si="58"/>
        <v/>
      </c>
    </row>
    <row r="292" spans="1:14" x14ac:dyDescent="0.35">
      <c r="A292" s="9">
        <v>290</v>
      </c>
      <c r="B292" s="9">
        <v>7041.08</v>
      </c>
      <c r="C292" s="1" t="s">
        <v>1</v>
      </c>
      <c r="J292" t="str">
        <f t="shared" si="52"/>
        <v/>
      </c>
      <c r="L292" t="str">
        <f t="shared" si="56"/>
        <v/>
      </c>
      <c r="M292" t="str">
        <f t="shared" si="57"/>
        <v/>
      </c>
      <c r="N292" t="str">
        <f t="shared" si="58"/>
        <v/>
      </c>
    </row>
    <row r="293" spans="1:14" x14ac:dyDescent="0.35">
      <c r="A293" s="9">
        <v>291</v>
      </c>
      <c r="B293" s="9">
        <v>7272.65</v>
      </c>
      <c r="C293" s="1" t="s">
        <v>1</v>
      </c>
      <c r="J293" t="str">
        <f t="shared" si="52"/>
        <v/>
      </c>
      <c r="L293" t="str">
        <f t="shared" si="56"/>
        <v/>
      </c>
      <c r="M293" t="str">
        <f>IF(LEFT(J293,4)="Cond",L293*100,"")</f>
        <v/>
      </c>
      <c r="N293" t="str">
        <f t="shared" si="58"/>
        <v/>
      </c>
    </row>
    <row r="298" spans="1:14" x14ac:dyDescent="0.35">
      <c r="A298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PSC ROI timecourse GSG  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 Heinecke</dc:creator>
  <cp:lastModifiedBy>Eck, Judith (PSYCHOLOGY)</cp:lastModifiedBy>
  <dcterms:created xsi:type="dcterms:W3CDTF">2021-04-05T13:21:24Z</dcterms:created>
  <dcterms:modified xsi:type="dcterms:W3CDTF">2024-04-09T12:53:21Z</dcterms:modified>
</cp:coreProperties>
</file>